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50" tabRatio="706" activeTab="2"/>
  </bookViews>
  <sheets>
    <sheet name="титул" sheetId="1" r:id="rId1"/>
    <sheet name="раздел1" sheetId="2" r:id="rId2"/>
    <sheet name="раздел 2" sheetId="3" r:id="rId3"/>
    <sheet name="обоснование доходы" sheetId="4" r:id="rId4"/>
    <sheet name="обоснование зп" sheetId="5" r:id="rId5"/>
    <sheet name="обоснование бюджет" sheetId="6" r:id="rId6"/>
    <sheet name="обоснование внеюджет" sheetId="7" r:id="rId7"/>
    <sheet name="обоснование иные цели" sheetId="8" r:id="rId8"/>
  </sheets>
  <definedNames>
    <definedName name="sub_1001" localSheetId="1">'раздел1'!#REF!</definedName>
    <definedName name="_xlnm.Print_Area" localSheetId="2">'раздел 2'!$A$1:$I$52</definedName>
    <definedName name="_xlnm.Print_Area" localSheetId="1">'раздел1'!$A$1:$H$158</definedName>
    <definedName name="_xlnm.Print_Area" localSheetId="0">'титул'!$A$1:$I$39</definedName>
  </definedNames>
  <calcPr fullCalcOnLoad="1"/>
</workbook>
</file>

<file path=xl/sharedStrings.xml><?xml version="1.0" encoding="utf-8"?>
<sst xmlns="http://schemas.openxmlformats.org/spreadsheetml/2006/main" count="1255" uniqueCount="624">
  <si>
    <t>Наименование показателя</t>
  </si>
  <si>
    <t>в том числе:</t>
  </si>
  <si>
    <t>Сумма</t>
  </si>
  <si>
    <t>из них:</t>
  </si>
  <si>
    <t>КОДЫ</t>
  </si>
  <si>
    <t>Дата</t>
  </si>
  <si>
    <t>ГРБС</t>
  </si>
  <si>
    <t>ИНН</t>
  </si>
  <si>
    <t>КПП</t>
  </si>
  <si>
    <t>Код строки</t>
  </si>
  <si>
    <t>субсидии на осуществление капитальных вложений</t>
  </si>
  <si>
    <t>100</t>
  </si>
  <si>
    <t>120</t>
  </si>
  <si>
    <t>130</t>
  </si>
  <si>
    <t>х</t>
  </si>
  <si>
    <t>140</t>
  </si>
  <si>
    <t>150</t>
  </si>
  <si>
    <t>180</t>
  </si>
  <si>
    <t>300</t>
  </si>
  <si>
    <t>320</t>
  </si>
  <si>
    <t>400</t>
  </si>
  <si>
    <t>2</t>
  </si>
  <si>
    <t>3</t>
  </si>
  <si>
    <t>4</t>
  </si>
  <si>
    <t>5</t>
  </si>
  <si>
    <t>6</t>
  </si>
  <si>
    <t>7</t>
  </si>
  <si>
    <t>8</t>
  </si>
  <si>
    <t>0001</t>
  </si>
  <si>
    <t>Код по бюджетной классификации Российской Федерации</t>
  </si>
  <si>
    <t>№ п/п</t>
  </si>
  <si>
    <t>УТВЕРЖДАЮ</t>
  </si>
  <si>
    <t>(подпись)</t>
  </si>
  <si>
    <t>(расшифровка подписи)</t>
  </si>
  <si>
    <t>расходы на закупку товаров, работ, услуг, всего</t>
  </si>
  <si>
    <t>Ремонт системы отопления</t>
  </si>
  <si>
    <t>Лицензия фис фрдо</t>
  </si>
  <si>
    <t>2046</t>
  </si>
  <si>
    <t>2047</t>
  </si>
  <si>
    <t>Единица измерения: руб.</t>
  </si>
  <si>
    <t xml:space="preserve"> по ОКЕИ</t>
  </si>
  <si>
    <t>Раздел 1. Поступления и выплаты</t>
  </si>
  <si>
    <t xml:space="preserve">Аналитический код </t>
  </si>
  <si>
    <t>за пределами планового периода</t>
  </si>
  <si>
    <t xml:space="preserve">Остаток средств на начало текущего финансового года </t>
  </si>
  <si>
    <t>Остаток средств на конец текущего финансового года</t>
  </si>
  <si>
    <t>Доходы, всего:</t>
  </si>
  <si>
    <t>доходы от собственности, всего</t>
  </si>
  <si>
    <t>доходы от оказания услуг, работ, компенсации затрат учреждений, всего</t>
  </si>
  <si>
    <t>субсидии на финансовое обеспечение выполнения муниципального задания за счет средств бюджета публично-правового образования, создавшего учреждение</t>
  </si>
  <si>
    <t>субсидии на финансовое обеспечение выполнения муниципального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</si>
  <si>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</si>
  <si>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безвозмездные денежные поступления, всего</t>
  </si>
  <si>
    <t>целевые субсидии</t>
  </si>
  <si>
    <t>доходы от операций с активами, всего</t>
  </si>
  <si>
    <t>прочие поступления, всего</t>
  </si>
  <si>
    <t>увеличение остатков денежных средств за счет возврата дебиторской задолженности прошлых лет</t>
  </si>
  <si>
    <t>Расходы, всего</t>
  </si>
  <si>
    <t>на выплаты персоналу, всего</t>
  </si>
  <si>
    <t>оплата труда</t>
  </si>
  <si>
    <t>прочие выплаты персоналу, в том числе компенсационного характера</t>
  </si>
  <si>
    <t>иные выплаты, за исключением фонда оплаты труда учреждения, для выполнения отдельных полномочий</t>
  </si>
  <si>
    <t>взносы по обязательному социальному страхованию на выплаты по оплате труда работников и иные выплаты работникам учреждений, всего</t>
  </si>
  <si>
    <t>на выплаты по оплате труда</t>
  </si>
  <si>
    <t>на иные выплаты работникам</t>
  </si>
  <si>
    <t>денежное довольствие военнослужащих и сотрудников, имеющих специальные звания</t>
  </si>
  <si>
    <t>иные выплаты военнослужащим и сотрудникам, имеющим специальные звания</t>
  </si>
  <si>
    <t>социальные и иные выплаты населению, всего</t>
  </si>
  <si>
    <t>социальные выплаты гражданам, кроме публичных нормативных социальных выплат</t>
  </si>
  <si>
    <t>пособия, компенсации и иные социальные выплаты гражданам, кроме публичных нормативных обязательств</t>
  </si>
  <si>
    <t>выплата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</si>
  <si>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</si>
  <si>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уплата налогов, сборов и иных платежей, всего</t>
  </si>
  <si>
    <t>иные налоги (включаемые в состав расходов) в бюджеты бюджетной системы Российской Федерации, а также государственная пошлина</t>
  </si>
  <si>
    <t>безвозмездные перечисления организациям и физическим лицам, всего</t>
  </si>
  <si>
    <t>гранты, предоставляемые другим организациям и физическим лицам</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</si>
  <si>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</si>
  <si>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</si>
  <si>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t>
  </si>
  <si>
    <t>исполнение судебных актов Российской Федерации и мировых соглашений по возмещению вреда, причиненного в результате деятельности учреждения</t>
  </si>
  <si>
    <t>закупку научно-исследовательских и опытно-конструкторских работ</t>
  </si>
  <si>
    <t>закупку товаров, работ, услуг в целях капитального ремонта государственного имущества</t>
  </si>
  <si>
    <t>прочую закупку товаров, работ и услуг, всего</t>
  </si>
  <si>
    <t>капитальные вложения в объекты муниципальной собственности, всего</t>
  </si>
  <si>
    <t>приобретение объектов недвижимого имущества муниципальными учреждениями</t>
  </si>
  <si>
    <t>строительство (реконструкция) объектов недвижимого имущества муниципальными учреждениями</t>
  </si>
  <si>
    <t>Выплаты, уменьшающие доход, всего</t>
  </si>
  <si>
    <t>налог на прибыль</t>
  </si>
  <si>
    <t>налог на добавленную стоимость</t>
  </si>
  <si>
    <t>прочие налоги, уменьшающие доход</t>
  </si>
  <si>
    <t>Прочие выплаты, всего</t>
  </si>
  <si>
    <t>возврат в бюджет средств субсидии</t>
  </si>
  <si>
    <t>0002</t>
  </si>
  <si>
    <t>1000</t>
  </si>
  <si>
    <t>1100</t>
  </si>
  <si>
    <t>1110</t>
  </si>
  <si>
    <t>1200</t>
  </si>
  <si>
    <t>1210</t>
  </si>
  <si>
    <t>1220</t>
  </si>
  <si>
    <t>1300</t>
  </si>
  <si>
    <t>1310</t>
  </si>
  <si>
    <t>1400</t>
  </si>
  <si>
    <t>1510</t>
  </si>
  <si>
    <t>1520</t>
  </si>
  <si>
    <t>1900</t>
  </si>
  <si>
    <t>1980</t>
  </si>
  <si>
    <t>1981</t>
  </si>
  <si>
    <t>2000</t>
  </si>
  <si>
    <t>2100</t>
  </si>
  <si>
    <t>2110</t>
  </si>
  <si>
    <t>2120</t>
  </si>
  <si>
    <t>2130</t>
  </si>
  <si>
    <t>2140</t>
  </si>
  <si>
    <t>2141</t>
  </si>
  <si>
    <t>2142</t>
  </si>
  <si>
    <t>2150</t>
  </si>
  <si>
    <t>2160</t>
  </si>
  <si>
    <t>2170</t>
  </si>
  <si>
    <t>2200</t>
  </si>
  <si>
    <t>2210</t>
  </si>
  <si>
    <t>2211</t>
  </si>
  <si>
    <t>2220</t>
  </si>
  <si>
    <t>2230</t>
  </si>
  <si>
    <t>2240</t>
  </si>
  <si>
    <t>2300</t>
  </si>
  <si>
    <t>2310</t>
  </si>
  <si>
    <t>2320</t>
  </si>
  <si>
    <t>2330</t>
  </si>
  <si>
    <t>2400</t>
  </si>
  <si>
    <t>2410</t>
  </si>
  <si>
    <t>2420</t>
  </si>
  <si>
    <t>2430</t>
  </si>
  <si>
    <t>2500</t>
  </si>
  <si>
    <t>2520</t>
  </si>
  <si>
    <t>2600</t>
  </si>
  <si>
    <t>2610</t>
  </si>
  <si>
    <t>2630</t>
  </si>
  <si>
    <t>2640</t>
  </si>
  <si>
    <t>2650</t>
  </si>
  <si>
    <t>2651</t>
  </si>
  <si>
    <t>2652</t>
  </si>
  <si>
    <t>3000</t>
  </si>
  <si>
    <t>3010</t>
  </si>
  <si>
    <t>3020</t>
  </si>
  <si>
    <t>3030</t>
  </si>
  <si>
    <t>4000</t>
  </si>
  <si>
    <t>4010</t>
  </si>
  <si>
    <t>X</t>
  </si>
  <si>
    <t>510</t>
  </si>
  <si>
    <t>111</t>
  </si>
  <si>
    <t>112</t>
  </si>
  <si>
    <t>113</t>
  </si>
  <si>
    <t>119</t>
  </si>
  <si>
    <t>131</t>
  </si>
  <si>
    <t>134</t>
  </si>
  <si>
    <t>139</t>
  </si>
  <si>
    <t>321</t>
  </si>
  <si>
    <t>340</t>
  </si>
  <si>
    <t>350</t>
  </si>
  <si>
    <t>360</t>
  </si>
  <si>
    <t>850</t>
  </si>
  <si>
    <t>851</t>
  </si>
  <si>
    <t>852</t>
  </si>
  <si>
    <t>853</t>
  </si>
  <si>
    <t>810</t>
  </si>
  <si>
    <t>862</t>
  </si>
  <si>
    <t>863</t>
  </si>
  <si>
    <t>831</t>
  </si>
  <si>
    <t>241</t>
  </si>
  <si>
    <t>243</t>
  </si>
  <si>
    <t>244</t>
  </si>
  <si>
    <t>406</t>
  </si>
  <si>
    <t>407</t>
  </si>
  <si>
    <t>610</t>
  </si>
  <si>
    <t>за счет субсидий, предоставляемых в соответствии с абзацем вторым пункта 1 статьи 78.1 Бюджетного кодекса Российской Федерации</t>
  </si>
  <si>
    <t>1.4.2.1</t>
  </si>
  <si>
    <t>за счет средств обязательного медицинского страхования</t>
  </si>
  <si>
    <t>за счет прочих источников финансового обеспечения</t>
  </si>
  <si>
    <t>в том числе по году начала закупки:</t>
  </si>
  <si>
    <t>26000</t>
  </si>
  <si>
    <t>26100</t>
  </si>
  <si>
    <t>26200</t>
  </si>
  <si>
    <t>26300</t>
  </si>
  <si>
    <t>26400</t>
  </si>
  <si>
    <t>26410</t>
  </si>
  <si>
    <t>26411</t>
  </si>
  <si>
    <t>26412</t>
  </si>
  <si>
    <t>26420</t>
  </si>
  <si>
    <t>26421</t>
  </si>
  <si>
    <t>26422</t>
  </si>
  <si>
    <t>26430</t>
  </si>
  <si>
    <t>26440</t>
  </si>
  <si>
    <t>26441</t>
  </si>
  <si>
    <t>26442</t>
  </si>
  <si>
    <t>26450</t>
  </si>
  <si>
    <t>26451</t>
  </si>
  <si>
    <t>26452</t>
  </si>
  <si>
    <t>26500</t>
  </si>
  <si>
    <t>26510</t>
  </si>
  <si>
    <t>26600</t>
  </si>
  <si>
    <t>26610</t>
  </si>
  <si>
    <t>Субсидия на выполнение МЗ (детский оздоровит.лагерь 000)</t>
  </si>
  <si>
    <t>Субсидия на выполнение МЗ (местный бюджет 000 КФСР 0702)</t>
  </si>
  <si>
    <t>Субсидия на выполнение МЗ (местный бюджет 214 КФСР 0702)</t>
  </si>
  <si>
    <t>Субсидия на выполнение МЗ (местный бюджет 215 КФСР 0702)</t>
  </si>
  <si>
    <t>Субсидия на выполнение МЗ (противопожарные мероприятия 256допФК КФСР 0701)</t>
  </si>
  <si>
    <t>Субсидия на выполнение МЗ (областной бюджет 191 КФСР 1003)</t>
  </si>
  <si>
    <t>Субсидия на выполнение МЗ (областной бюджет 192 КФСР 0702)</t>
  </si>
  <si>
    <t>211</t>
  </si>
  <si>
    <t>291</t>
  </si>
  <si>
    <t>121</t>
  </si>
  <si>
    <t xml:space="preserve">920 0702 0000 000 000 </t>
  </si>
  <si>
    <t xml:space="preserve">919 0702 0000 000 192 </t>
  </si>
  <si>
    <t>266</t>
  </si>
  <si>
    <t xml:space="preserve">920 0701 0000 000 916 </t>
  </si>
  <si>
    <t>212</t>
  </si>
  <si>
    <t>налог на имущество организаций и земельный налог (доп фк214)</t>
  </si>
  <si>
    <t>221</t>
  </si>
  <si>
    <t>223</t>
  </si>
  <si>
    <t>225</t>
  </si>
  <si>
    <t>226</t>
  </si>
  <si>
    <t>310</t>
  </si>
  <si>
    <t>346</t>
  </si>
  <si>
    <t>349</t>
  </si>
  <si>
    <r>
      <t xml:space="preserve">Услуги связи  </t>
    </r>
    <r>
      <rPr>
        <sz val="10"/>
        <rFont val="Times New Roman"/>
        <family val="1"/>
      </rPr>
      <t xml:space="preserve">919 0702 0000 000 000 </t>
    </r>
  </si>
  <si>
    <r>
      <t xml:space="preserve">Услуги связи  </t>
    </r>
    <r>
      <rPr>
        <sz val="10"/>
        <rFont val="Times New Roman"/>
        <family val="1"/>
      </rPr>
      <t xml:space="preserve">919 0702 0000 000 192 </t>
    </r>
  </si>
  <si>
    <r>
      <t xml:space="preserve">Коммунальные услуги  </t>
    </r>
    <r>
      <rPr>
        <sz val="10"/>
        <rFont val="Times New Roman"/>
        <family val="1"/>
      </rPr>
      <t xml:space="preserve">919 0702 0000 000 000 </t>
    </r>
  </si>
  <si>
    <r>
      <t xml:space="preserve">Работы, услуги по содержанию имущества  </t>
    </r>
    <r>
      <rPr>
        <sz val="10"/>
        <rFont val="Times New Roman"/>
        <family val="1"/>
      </rPr>
      <t xml:space="preserve">919 0702 0000 000 000 </t>
    </r>
  </si>
  <si>
    <r>
      <t xml:space="preserve">Работы, услуги по содержанию имущества  </t>
    </r>
    <r>
      <rPr>
        <sz val="10"/>
        <rFont val="Times New Roman"/>
        <family val="1"/>
      </rPr>
      <t xml:space="preserve">919 0702 0000 000 192 </t>
    </r>
  </si>
  <si>
    <r>
      <t xml:space="preserve">Прочие услуги  </t>
    </r>
    <r>
      <rPr>
        <sz val="10"/>
        <rFont val="Times New Roman"/>
        <family val="1"/>
      </rPr>
      <t xml:space="preserve">919 0702 0000 000 000 </t>
    </r>
  </si>
  <si>
    <r>
      <t xml:space="preserve">Прочие услуги  </t>
    </r>
    <r>
      <rPr>
        <sz val="10"/>
        <rFont val="Times New Roman"/>
        <family val="1"/>
      </rPr>
      <t xml:space="preserve">919 0702 0000 215 000 </t>
    </r>
  </si>
  <si>
    <r>
      <t xml:space="preserve">Прочие услуги  </t>
    </r>
    <r>
      <rPr>
        <sz val="10"/>
        <rFont val="Times New Roman"/>
        <family val="1"/>
      </rPr>
      <t xml:space="preserve">919 1003 0000 000 191 </t>
    </r>
  </si>
  <si>
    <t>213</t>
  </si>
  <si>
    <t>Наименование муниципальной услуги</t>
  </si>
  <si>
    <t>Обоснование плановых показателей финансового обеспечения в рамках установленного муниципальным заданием</t>
  </si>
  <si>
    <t>Обоснование плановых показателей доходов от приносящей доход деятельности</t>
  </si>
  <si>
    <t>Обоснование плановых показателей доходов от использования собственности</t>
  </si>
  <si>
    <t xml:space="preserve">администрации муниципального образования </t>
  </si>
  <si>
    <t>"Выборгский район" Ленинградской области</t>
  </si>
  <si>
    <t>(наименование должности должностного лица)</t>
  </si>
  <si>
    <t>МП</t>
  </si>
  <si>
    <t>(составляется на очередной финансовый год и плановый период либо в случае утверждения решения о бюджете на очередной финансовый год - на очередной финансовый год)</t>
  </si>
  <si>
    <t>Дата предудущего утвержденного плана</t>
  </si>
  <si>
    <r>
      <t>Главный распорядитель бюджетных средств:</t>
    </r>
    <r>
      <rPr>
        <b/>
        <sz val="10"/>
        <color indexed="8"/>
        <rFont val="Times New Roman"/>
        <family val="1"/>
      </rPr>
      <t xml:space="preserve"> </t>
    </r>
    <r>
      <rPr>
        <sz val="10"/>
        <color indexed="8"/>
        <rFont val="Times New Roman"/>
        <family val="1"/>
      </rPr>
      <t xml:space="preserve"> </t>
    </r>
    <r>
      <rPr>
        <b/>
        <sz val="10"/>
        <color indexed="8"/>
        <rFont val="Times New Roman"/>
        <family val="1"/>
      </rPr>
      <t>комитет образования администрации муниципального образования "Выборгский район" Ленинградской области</t>
    </r>
  </si>
  <si>
    <t>код ОКПО</t>
  </si>
  <si>
    <r>
      <t>Учреждение:</t>
    </r>
    <r>
      <rPr>
        <b/>
        <sz val="10"/>
        <color indexed="8"/>
        <rFont val="Times New Roman"/>
        <family val="1"/>
      </rPr>
      <t xml:space="preserve"> муниципальное бюджетное общеобразовательное учреждение "Средняя общеобразовательная школа № 10"</t>
    </r>
  </si>
  <si>
    <t xml:space="preserve">919 0702 0000 000 000 </t>
  </si>
  <si>
    <t>295</t>
  </si>
  <si>
    <t>344</t>
  </si>
  <si>
    <r>
      <t xml:space="preserve">Исполнитель:                              </t>
    </r>
    <r>
      <rPr>
        <u val="single"/>
        <sz val="10"/>
        <rFont val="Times New Roman"/>
        <family val="1"/>
      </rPr>
      <t xml:space="preserve">Главный бухгалтер  </t>
    </r>
    <r>
      <rPr>
        <sz val="10"/>
        <rFont val="Times New Roman"/>
        <family val="1"/>
      </rPr>
      <t xml:space="preserve">                    _____________________                       В.Н.Скидан   </t>
    </r>
  </si>
  <si>
    <t>8(911)9582337</t>
  </si>
  <si>
    <t xml:space="preserve">Раздел 2. Сведения по выплатам на закупки товаров,
работ, услуг </t>
  </si>
  <si>
    <t>№
п/п</t>
  </si>
  <si>
    <t>Коды
строк</t>
  </si>
  <si>
    <t>Год
начала закупки</t>
  </si>
  <si>
    <t>1</t>
  </si>
  <si>
    <r>
      <t xml:space="preserve">Выплаты на закупку товаров, работ, услуг, всего </t>
    </r>
    <r>
      <rPr>
        <b/>
        <vertAlign val="superscript"/>
        <sz val="8"/>
        <rFont val="Times New Roman"/>
        <family val="1"/>
      </rPr>
      <t>11</t>
    </r>
  </si>
  <si>
    <t>1.1</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</si>
  <si>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</si>
  <si>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</si>
  <si>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</si>
  <si>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</si>
  <si>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</si>
  <si>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t>1.4</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</si>
  <si>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b/>
        <vertAlign val="superscript"/>
        <sz val="8"/>
        <rFont val="Times New Roman"/>
        <family val="1"/>
      </rPr>
      <t>13</t>
    </r>
  </si>
  <si>
    <t>1.4.1</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</si>
  <si>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</si>
  <si>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</si>
  <si>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</si>
  <si>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1.4.1.2</t>
  </si>
  <si>
    <r>
      <t xml:space="preserve">в соответствии с Федеральным законом № 223-ФЗ </t>
    </r>
    <r>
      <rPr>
        <vertAlign val="superscript"/>
        <sz val="8"/>
        <rFont val="Times New Roman"/>
        <family val="1"/>
      </rPr>
      <t>14</t>
    </r>
  </si>
  <si>
    <t>1.4.2</t>
  </si>
  <si>
    <t>1.4.2.2</t>
  </si>
  <si>
    <t>1.4.3</t>
  </si>
  <si>
    <r>
      <t xml:space="preserve">за счет субсидий, предоставляемых на осуществление капитальных вложений </t>
    </r>
    <r>
      <rPr>
        <vertAlign val="superscript"/>
        <sz val="8"/>
        <rFont val="Times New Roman"/>
        <family val="1"/>
      </rPr>
      <t>15</t>
    </r>
  </si>
  <si>
    <t>1.4.4</t>
  </si>
  <si>
    <t>1.4.4.1</t>
  </si>
  <si>
    <t>1.4.4.2</t>
  </si>
  <si>
    <t>1.4.5</t>
  </si>
  <si>
    <t>1.4.5.1</t>
  </si>
  <si>
    <t>1.4.5.2</t>
  </si>
  <si>
    <t>в соответствии с Федеральным законом № 223-ФЗ</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</si>
  <si>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b/>
        <vertAlign val="superscript"/>
        <sz val="8"/>
        <rFont val="Times New Roman"/>
        <family val="1"/>
      </rPr>
      <t>16</t>
    </r>
  </si>
  <si>
    <t>2020</t>
  </si>
  <si>
    <t>услуги связи (местный)</t>
  </si>
  <si>
    <t>услуги интернет (местный)</t>
  </si>
  <si>
    <t>коммунальные платежи (местный)</t>
  </si>
  <si>
    <t>техническое обслуж. АПС (местный)</t>
  </si>
  <si>
    <t>промывка опресовка (местный)</t>
  </si>
  <si>
    <t>услуги ОВО (местный)</t>
  </si>
  <si>
    <t>программное обеспечение (местный)</t>
  </si>
  <si>
    <t>медицинский осмотр (местный)</t>
  </si>
  <si>
    <t>электронная подпись (местный)</t>
  </si>
  <si>
    <t>обновление прогр. обеспечения СБИС (местный)</t>
  </si>
  <si>
    <t>противопожарные мероприятия (местный)</t>
  </si>
  <si>
    <t>физическая охрана объектов (местный)</t>
  </si>
  <si>
    <t>Аттестаты с приложениями, медали (местный)</t>
  </si>
  <si>
    <t>услуги интернет (область)</t>
  </si>
  <si>
    <t>обслуживание и уборка здания и территории (область)</t>
  </si>
  <si>
    <t>учебное оборудование (мебель и техника) (область)</t>
  </si>
  <si>
    <t>комплектующие для учебного оборудование и канцел.принадлежности (область)</t>
  </si>
  <si>
    <t>строительные материалы (внебюджет)</t>
  </si>
  <si>
    <t>хояйственные товары (внебюджет)</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</si>
  <si>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</si>
  <si>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r>
      <t xml:space="preserve">Руководитель учреждения:           </t>
    </r>
    <r>
      <rPr>
        <u val="single"/>
        <sz val="10"/>
        <rFont val="Times New Roman"/>
        <family val="1"/>
      </rPr>
      <t>Директор МБОУ "СОШ № 10"</t>
    </r>
    <r>
      <rPr>
        <sz val="10"/>
        <rFont val="Times New Roman"/>
        <family val="1"/>
      </rPr>
      <t xml:space="preserve">                     _____________________                        О.С.Лобанкова</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</si>
  <si>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</si>
  <si>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</si>
  <si>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</si>
  <si>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</si>
  <si>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</si>
  <si>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</si>
  <si>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</si>
  <si>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курсы повышения квалификации (внебюджет)</t>
  </si>
  <si>
    <t>Объем услуги/работы</t>
  </si>
  <si>
    <t>Средний размер платы потребителей</t>
  </si>
  <si>
    <t>Сумма финансового обеспечения</t>
  </si>
  <si>
    <t>Ед.</t>
  </si>
  <si>
    <t>руб.за ед.</t>
  </si>
  <si>
    <t>руб.</t>
  </si>
  <si>
    <t>Услуга №1</t>
  </si>
  <si>
    <t>"Реализация основных общеобразовательных программ начального общего образования</t>
  </si>
  <si>
    <t>Услуга №2</t>
  </si>
  <si>
    <t>"Реализация основных общеобразовательных программ основного общего образования"</t>
  </si>
  <si>
    <t>Услуга №3</t>
  </si>
  <si>
    <t xml:space="preserve"> "Реализация основных общеобразовательных программ среднего общего образования" </t>
  </si>
  <si>
    <t>Услуга №4</t>
  </si>
  <si>
    <t>"Реализация дополнительных общеобразовательных программ"</t>
  </si>
  <si>
    <t>Услуга №5</t>
  </si>
  <si>
    <t xml:space="preserve"> "Присмотр и уход " </t>
  </si>
  <si>
    <t>Услуга №6</t>
  </si>
  <si>
    <t xml:space="preserve">Предоставление  питания </t>
  </si>
  <si>
    <t>Компенсация родительской платы ЛОЛ</t>
  </si>
  <si>
    <t>Сдача в аренду буфета</t>
  </si>
  <si>
    <t>Сдача в аренду спортзала</t>
  </si>
  <si>
    <t>Обоснование плановых показателей доходов от безвозмездных денежных поступлений</t>
  </si>
  <si>
    <t>Руб.</t>
  </si>
  <si>
    <t>Добровольные пожертвования</t>
  </si>
  <si>
    <t>Расчеты (обоснования) к плану финансово-хозяйственной деятельности</t>
  </si>
  <si>
    <t>Код видов расходов</t>
  </si>
  <si>
    <t>Источник финансового обеспечения</t>
  </si>
  <si>
    <t>Субсидии на выполнение муниципального задания</t>
  </si>
  <si>
    <t>1.1. Расчет (обоснования) расходов на оплату труда</t>
  </si>
  <si>
    <t>Группа должностей</t>
  </si>
  <si>
    <t>Установленная численность</t>
  </si>
  <si>
    <t>Среднемесячный размер оплаты труда на одного работника, руб.:</t>
  </si>
  <si>
    <t>Ежемесячная надбавка к должностному окладу,
%</t>
  </si>
  <si>
    <t>Районный коэффициент</t>
  </si>
  <si>
    <t>Фонд оплты труда в год,
руб. 
(гр.3 х гр.4 (1+ гр. 8/100)х гр. 9 х12)</t>
  </si>
  <si>
    <t>всего</t>
  </si>
  <si>
    <t>по должностному окладу</t>
  </si>
  <si>
    <t>по выплатам компесационного характера</t>
  </si>
  <si>
    <t>по выплатам стимулирующего характера</t>
  </si>
  <si>
    <t>администрация</t>
  </si>
  <si>
    <t>бухгалтер</t>
  </si>
  <si>
    <t>педагоги</t>
  </si>
  <si>
    <t>учителя</t>
  </si>
  <si>
    <t>учебно-вспомогательный персонал</t>
  </si>
  <si>
    <t>обслужавающий персонал</t>
  </si>
  <si>
    <t>воспитатель ГПД</t>
  </si>
  <si>
    <t>сторожа</t>
  </si>
  <si>
    <t>Итого:</t>
  </si>
  <si>
    <t>1.2. Расчет (обоснования) выплат персоналу при направлении в служебные командировки</t>
  </si>
  <si>
    <t>Наименование расходов</t>
  </si>
  <si>
    <t>Средний размер выплаты на одного работника в день,
руб.</t>
  </si>
  <si>
    <t>Количество работников,
чел.</t>
  </si>
  <si>
    <t>Количество дней</t>
  </si>
  <si>
    <t>Сумма, руб.
(гр. 3 х гр. 4 х гр. 5)</t>
  </si>
  <si>
    <t>суточные (областной бюджет)</t>
  </si>
  <si>
    <t>1.3. Расчет (обоснования) выплат персоналу по уходу за ребенком</t>
  </si>
  <si>
    <t>Численность работников, получающих пособие</t>
  </si>
  <si>
    <t>Количество выплат в год на одного работника</t>
  </si>
  <si>
    <t>Размер выплаты (пособия) в месяц,
руб.</t>
  </si>
  <si>
    <t>пособие по уходу за ребенком до 3 лет (местный бюджет)</t>
  </si>
  <si>
    <t>1.4. Расчет (обоснования) выплат социальных пособий и компенсации персоналу в денежной форме</t>
  </si>
  <si>
    <t>Социальные пособия и компенсации персоналу в денежной форме</t>
  </si>
  <si>
    <t>1.5. Расчеты (обоснования) страховых взносов на обязательное страхование в Пенсионный фонд Российской Федерации, в Фонд социального страхования Российской Федерации, в Федеральный фонд обязательного медицинского страхования</t>
  </si>
  <si>
    <t>Наименование государственного внебюджетного фонда</t>
  </si>
  <si>
    <t>Размер базы для начисления страховых взносов,
руб.</t>
  </si>
  <si>
    <t>Сумма взносов,
руб.</t>
  </si>
  <si>
    <t>Страховые взносы в Пенсионный фонд Российской Федерации, всего</t>
  </si>
  <si>
    <t xml:space="preserve">   в том числе:
по ставке 22,0 %</t>
  </si>
  <si>
    <t xml:space="preserve">        по ставке 10,0 %</t>
  </si>
  <si>
    <t xml:space="preserve">        с применением пониженных тарифов взносов в Пенсионный фонд Российской Федерации для отдельных категорий плательщиков</t>
  </si>
  <si>
    <t>Страховые взносы в Фонд социального страхования Российской Федерации, всего</t>
  </si>
  <si>
    <t xml:space="preserve">        в том числе:
обязательное социальное страхование на случай временной нетрудоспособности и в связи с материнством по ставке 2,9 % </t>
  </si>
  <si>
    <t xml:space="preserve">        обязательное социальное страхование от несчатсных случаев на производстве и профессиональных заболеваний по ставке 0,2 %</t>
  </si>
  <si>
    <t>Страховые взносы в Федеральный фонд обязательного медицинского страхования, всего (по ставке 5,1 %)</t>
  </si>
  <si>
    <t>Итого</t>
  </si>
  <si>
    <t>1. Расчет (обоснование) расходов прочих расходов (кроме расходов на закупку товаров, работ, услуг)</t>
  </si>
  <si>
    <t>Размер одной выплаты,
руб.</t>
  </si>
  <si>
    <t>Количество выплат в год</t>
  </si>
  <si>
    <t>Общая сумма выплат,
руб.
(гр. 3 х гр. 4)</t>
  </si>
  <si>
    <t>расходы на оплату услуг связи</t>
  </si>
  <si>
    <t>расходы на оплату коммунальных услуг</t>
  </si>
  <si>
    <t>расходы на оплату работ, услуг по содержанию имущества</t>
  </si>
  <si>
    <t>расходы на оплату прочих работ, услуг</t>
  </si>
  <si>
    <t>расходы на приобретение основных средств, материальных запасов</t>
  </si>
  <si>
    <t>2. Расчет (обоснование) расходов на закупку товаров, работ, услуг</t>
  </si>
  <si>
    <t>2.1. Расчет (обоснование) расходов на оплату услуг связи</t>
  </si>
  <si>
    <t>Количество номеров</t>
  </si>
  <si>
    <t>Количество платежей в год</t>
  </si>
  <si>
    <t>Стоимость за единицу, 
руб.</t>
  </si>
  <si>
    <t>организация доступа к сети интернет</t>
  </si>
  <si>
    <t>предоставление услуг местной (внутризоновой)  телефонной связи (2017)</t>
  </si>
  <si>
    <t>-</t>
  </si>
  <si>
    <t>предоставление услуг междугородной и международной телефонной связи (2017)</t>
  </si>
  <si>
    <t>подключение и предоставлние услуг связи дистанционного обучения детей-инвалидов 2017 год</t>
  </si>
  <si>
    <t>подключение и предоставлние услуг связи дистанционного обучения детей-инвалидов 2018год</t>
  </si>
  <si>
    <t xml:space="preserve">предоставление услуг местной (внутризоновой)  телефонной связи </t>
  </si>
  <si>
    <t>предоставление услуг междугородной и международной телефонной связи</t>
  </si>
  <si>
    <t>6.2. Расчет (обоснование) расходов на оплату транспортных услуг</t>
  </si>
  <si>
    <t>Количество услуг перевозки</t>
  </si>
  <si>
    <t>Цена услуги перевозки, руб.</t>
  </si>
  <si>
    <t>Сумма, руб.
(гр. 3 х гр. 4)</t>
  </si>
  <si>
    <t>2.2. Расчет (обоснование) расходов на оплату коммунальных услуг</t>
  </si>
  <si>
    <t>Размер потребления ресурсов</t>
  </si>
  <si>
    <t>Тариф (с учетом НДС), руб.</t>
  </si>
  <si>
    <t>Индексация,
%</t>
  </si>
  <si>
    <t>Теплоснабжение (2020)</t>
  </si>
  <si>
    <t>Экономия отопления (2020)</t>
  </si>
  <si>
    <t>Электроэнергия (2020)</t>
  </si>
  <si>
    <t>обращения с твердыми коммунальными отходами (ТКО)</t>
  </si>
  <si>
    <t>6.4. Расчет (обоснование) расходов на оплату аренды имущества</t>
  </si>
  <si>
    <t>Количество</t>
  </si>
  <si>
    <t>Ставка арендной платы</t>
  </si>
  <si>
    <t>Стоимость с учетом НДС,
руб.</t>
  </si>
  <si>
    <t>2.3. Расчет (обоснование) расходов на оплату работ, услуг по содержанию имущества</t>
  </si>
  <si>
    <t>Объект</t>
  </si>
  <si>
    <t>Количество работ (услуг)</t>
  </si>
  <si>
    <t>Стоимость работ (услуг),
руб.</t>
  </si>
  <si>
    <t xml:space="preserve">Договор обслуживание и ремонт АПС </t>
  </si>
  <si>
    <t>Договор промывка опресовка</t>
  </si>
  <si>
    <t>Уборка здания и территории</t>
  </si>
  <si>
    <t xml:space="preserve">Договор комплексное обслуживание здания </t>
  </si>
  <si>
    <t>2.4. Расчет (обоснование) расходов на оплату прочих работ, услуг</t>
  </si>
  <si>
    <t>Количество договоров</t>
  </si>
  <si>
    <t>Стоимость услуги,
руб.</t>
  </si>
  <si>
    <t>услуги ОВО</t>
  </si>
  <si>
    <t>программное обеспечение</t>
  </si>
  <si>
    <t xml:space="preserve">медицинский осмотр </t>
  </si>
  <si>
    <t>электронная подпись</t>
  </si>
  <si>
    <t>обновление прогр. обеспечения СБИС</t>
  </si>
  <si>
    <t>противопожарные мероприятия</t>
  </si>
  <si>
    <t>физическая охрана объектов</t>
  </si>
  <si>
    <t>организация питания</t>
  </si>
  <si>
    <t>2.5. Расчет (обоснование) расходов на приобретение основных средств, материальных запасов</t>
  </si>
  <si>
    <t>Средняя стоимость,
руб.</t>
  </si>
  <si>
    <t>учебные расходы: обрудование и мебель</t>
  </si>
  <si>
    <t>учебные расходы: расх.материалы</t>
  </si>
  <si>
    <t>покупка аттестатов</t>
  </si>
  <si>
    <t>1. Расчет (обоснование) расходов на уплату налогов, сборов и иных платежей</t>
  </si>
  <si>
    <t>Средства от иной приносящей доход деятельности</t>
  </si>
  <si>
    <t>Налоговая база,
руб.</t>
  </si>
  <si>
    <t>Ставка налога, %</t>
  </si>
  <si>
    <t>Сумма исчисленного налога, подлежщего уплате,
руб.
(гр. 3 х гр. 4/100)</t>
  </si>
  <si>
    <t>налоги, пени, штрафы</t>
  </si>
  <si>
    <t>2. Расчет (обоснование) расходов прочих расходов (кроме расходов на закупку товаров, работ, услуг)</t>
  </si>
  <si>
    <t xml:space="preserve">Теплоснабжение </t>
  </si>
  <si>
    <t xml:space="preserve">Водоснабжение и водоотведение </t>
  </si>
  <si>
    <t xml:space="preserve">Электроэнергия </t>
  </si>
  <si>
    <t>дератизация, дезинсекция</t>
  </si>
  <si>
    <t>ремонтные работы</t>
  </si>
  <si>
    <t>оплата работы и налогообложение по договорам возмезного оказания услуг ЛОЛ</t>
  </si>
  <si>
    <t>строительные материалы</t>
  </si>
  <si>
    <t>канцтовары</t>
  </si>
  <si>
    <t>Средства от  приносящей доход деятельности</t>
  </si>
  <si>
    <t>3.1. Расчет (обоснования) расходов на оплату труда</t>
  </si>
  <si>
    <t>3.2. Расчеты (обоснования) страховых взносов на обязательное страхование в Пенсионный фонд Российской Федерации, в Фонд социального страхования Российской Федерации, в Федеральный фонд обязательного медицинского страхования</t>
  </si>
  <si>
    <t>Налогообложение на заработную плату педагогической практики</t>
  </si>
  <si>
    <t xml:space="preserve">                                                                     </t>
  </si>
  <si>
    <t>курсы повышения квалификации</t>
  </si>
  <si>
    <t>обучение</t>
  </si>
  <si>
    <t>уплата штрафов (в том числе административных), пеней, иных платежей (КВФО 2)</t>
  </si>
  <si>
    <r>
      <t xml:space="preserve">Прочие услуги  </t>
    </r>
    <r>
      <rPr>
        <sz val="10"/>
        <rFont val="Times New Roman"/>
        <family val="1"/>
      </rPr>
      <t>919 0702 0000 000 000 (КВФО 2)</t>
    </r>
  </si>
  <si>
    <t>родительская плата (внебюджет КФСР 0707)</t>
  </si>
  <si>
    <t>152</t>
  </si>
  <si>
    <t>Техническое сопровождение электронного и дистанционного обучения по адресам проживания детей-инвалидов.( Код субсидии 919120079 Доп ФК 218)</t>
  </si>
  <si>
    <t>Техническое сопровождение электронного и дистанционного обучения по адресам проживания детей-инвалидов.( Код субсидии 919120079 Доп КР 218)</t>
  </si>
  <si>
    <t>Организация   электронного и дистанционного обучения детей-инвалидов, обучающихся в муниципальных общеобразовательных организациях. (Код субсидии 919120066 Доп ФК 218)</t>
  </si>
  <si>
    <t>Организация   электронного и дистанционного обучения детей-инвалидов, обучающихся в муниципальных общеобразовательных организациях. (Код субсидии 919120066 Доп КР 218)</t>
  </si>
  <si>
    <t>345</t>
  </si>
  <si>
    <r>
      <t xml:space="preserve">Прочие услуги  </t>
    </r>
    <r>
      <rPr>
        <sz val="10"/>
        <rFont val="Times New Roman"/>
        <family val="1"/>
      </rPr>
      <t xml:space="preserve">919 0707 0000 000 000 </t>
    </r>
  </si>
  <si>
    <t>Работы, услуги по содержанию имущества  919 0707 0000 000 000 (КВФО 2)</t>
  </si>
  <si>
    <r>
      <t xml:space="preserve">Прочие услуги  </t>
    </r>
    <r>
      <rPr>
        <sz val="10"/>
        <rFont val="Times New Roman"/>
        <family val="1"/>
      </rPr>
      <t>919 0707 0000 000 000 (КВФО 2)</t>
    </r>
  </si>
  <si>
    <t>341</t>
  </si>
  <si>
    <t xml:space="preserve">Прочие расходы по увеличению основных средств   919 0702 0000 000 000 (КВФО 2) </t>
  </si>
  <si>
    <t xml:space="preserve">Прочие расходы по увеличению основных средств   919 0702 0000 000 192 </t>
  </si>
  <si>
    <t>Увеличение стоимости строительных материалов 919 0702 0000 000 000 (КВФО 2)</t>
  </si>
  <si>
    <t xml:space="preserve">Увеличение стоимости прочих материальных запасов однократного применения  919 0702 0000 000 000 </t>
  </si>
  <si>
    <t xml:space="preserve">Увеличение стоимости мягкого инвентаря (материалов) 919 0702 0000 000 192 </t>
  </si>
  <si>
    <t>Увеличение стоимости прочих оборотных запасов (материалов) 919 0702 0000 000 000 (КВФО 2)</t>
  </si>
  <si>
    <t xml:space="preserve">Увеличение стоимости прочих оборотных запасов (материалов)  919 0702 0000 000 192 </t>
  </si>
  <si>
    <t xml:space="preserve">Увеличение стоимости медикаменты и перевязочные средства  919 0707 0000 000 000 (КВФО 2) </t>
  </si>
  <si>
    <t>Работы, услуги по содержанию имущества  919 0702 0000 000 888 (КВФО 5)</t>
  </si>
  <si>
    <t>Работы, услуги по содержанию имущества  919 0702 0000 888 000 (КВФО 5)</t>
  </si>
  <si>
    <t>Работы, услуги по содержанию имущества  919 0702 0000 000 219 (КВФО 5)</t>
  </si>
  <si>
    <t>Работы, услуги по содержанию имущества  919 0702 0000 219 000 (КВФО 5)</t>
  </si>
  <si>
    <t>Услуга №7</t>
  </si>
  <si>
    <t>Сдача в аренду актового зала</t>
  </si>
  <si>
    <t>рольставни</t>
  </si>
  <si>
    <t>Техническое сопровождение электронного и дистанционного обучения по адресам проживания детей-инвалидов.</t>
  </si>
  <si>
    <t>Организация   электронного и дистанционного обучения детей-инвалидов, обучающихся в муниципальных общеобразовательных организациях.</t>
  </si>
  <si>
    <t>Ремонт помещений.</t>
  </si>
  <si>
    <t xml:space="preserve">Установка перегородок. </t>
  </si>
  <si>
    <t>курсы повышения квалификации (область)</t>
  </si>
  <si>
    <t>комплектующие для учебного оборудование (область)</t>
  </si>
  <si>
    <t>рольставны (внебюджет)</t>
  </si>
  <si>
    <t>медикаменты (внебюджет)</t>
  </si>
  <si>
    <t>организация питания (внебюджет)</t>
  </si>
  <si>
    <t>организация питания в ЛОЛ (местный)</t>
  </si>
  <si>
    <t>1410</t>
  </si>
  <si>
    <t>Прочие доходы, всего:</t>
  </si>
  <si>
    <t xml:space="preserve"> том числе: </t>
  </si>
  <si>
    <t>1420</t>
  </si>
  <si>
    <t>иные выплаты военнослужащим и сотрудникам, имеющим специальные звания,зависящие от размера денежного довольствия</t>
  </si>
  <si>
    <t>133</t>
  </si>
  <si>
    <t>2180</t>
  </si>
  <si>
    <t>страховые взносы на обязательное социальное строахование в части выплат персоналу, подлежащих обложению страховыми взносами</t>
  </si>
  <si>
    <t>в том числе: на оплату труда стажеров</t>
  </si>
  <si>
    <t>2181</t>
  </si>
  <si>
    <t>иные выплаты населению</t>
  </si>
  <si>
    <t>гранты, предоставляемые бюджетным учреждения</t>
  </si>
  <si>
    <t>613</t>
  </si>
  <si>
    <t>623</t>
  </si>
  <si>
    <t>гранты, предоставляемые автономным учреждениям</t>
  </si>
  <si>
    <t>634</t>
  </si>
  <si>
    <t>гранты, предоставляемые иным некоммерческим организациям (за исклюсением бюджетных и автономных учреждений)</t>
  </si>
  <si>
    <t>2440</t>
  </si>
  <si>
    <t>2450</t>
  </si>
  <si>
    <t>2460</t>
  </si>
  <si>
    <t>1.3.1</t>
  </si>
  <si>
    <t>1.3.2</t>
  </si>
  <si>
    <t>в том числе: в соответствии с Федеральным законом № 44-ФЗ</t>
  </si>
  <si>
    <t>26310</t>
  </si>
  <si>
    <t>26310.1</t>
  </si>
  <si>
    <t>26320</t>
  </si>
  <si>
    <t>26421.1</t>
  </si>
  <si>
    <t>26430.1</t>
  </si>
  <si>
    <t>26451.1</t>
  </si>
  <si>
    <t>189</t>
  </si>
  <si>
    <t>1530</t>
  </si>
  <si>
    <t>иные доходы</t>
  </si>
  <si>
    <t>Субсидия на выполнение МЗ (резервный фонд 777 доп ФК КФСР 0702)</t>
  </si>
  <si>
    <t>920 0702 0000 000 000 (КВФО 2)</t>
  </si>
  <si>
    <t>земельный налог</t>
  </si>
  <si>
    <t>263</t>
  </si>
  <si>
    <t xml:space="preserve"> 919 1003 0000 000 191 </t>
  </si>
  <si>
    <t>Код бюджетной классификации Российской Федерации</t>
  </si>
  <si>
    <t>их них : &lt;10.1&gt;</t>
  </si>
  <si>
    <t>919 1003 0000000 191</t>
  </si>
  <si>
    <t>919 0702 0000000 000</t>
  </si>
  <si>
    <t>919 0702 0000215 000</t>
  </si>
  <si>
    <t>919 0702 0000256 000</t>
  </si>
  <si>
    <t>919 0702 0000000 192</t>
  </si>
  <si>
    <t>919 0707 0000000 000</t>
  </si>
  <si>
    <t xml:space="preserve">услуги дезинфекции (внебюджет) </t>
  </si>
  <si>
    <t>919 0702 0000219 000</t>
  </si>
  <si>
    <t>919 0702 0000000 219</t>
  </si>
  <si>
    <t>919 0702 000000 218</t>
  </si>
  <si>
    <t>919 0702 0000888 000</t>
  </si>
  <si>
    <t>919 0702 0000000 888</t>
  </si>
  <si>
    <t>919 0702 0000218 000</t>
  </si>
  <si>
    <t>дезинфекция</t>
  </si>
  <si>
    <t>форма</t>
  </si>
  <si>
    <t>заработная плата педпрактика</t>
  </si>
  <si>
    <t>Обоснование плановых показателей субсидии на иные цели</t>
  </si>
  <si>
    <t>иные цели</t>
  </si>
  <si>
    <t>код субсидии</t>
  </si>
  <si>
    <t>3.Расчет (обоснование) расходов на уплату налогов, сборов и иных платежей</t>
  </si>
  <si>
    <t>налог на имущество</t>
  </si>
  <si>
    <t>компенсация</t>
  </si>
  <si>
    <t>Кол-во</t>
  </si>
  <si>
    <t>4.Расчет (обоснование) пособия, компенсации и иные социальные выплаты
гражданам, кроме публичных нормативных обязательств</t>
  </si>
  <si>
    <t>ремонт спортивной площадки</t>
  </si>
  <si>
    <t>1500</t>
  </si>
  <si>
    <t>1430</t>
  </si>
  <si>
    <t>155</t>
  </si>
  <si>
    <t>поступления текущего характера от иных резидентов</t>
  </si>
  <si>
    <t>Субсидия на выполнение МЗ (федеральный бюджет 018 КФСР 0702)</t>
  </si>
  <si>
    <t>919 0702 0000 000 018</t>
  </si>
  <si>
    <t xml:space="preserve">919 0702 0000 000 018 </t>
  </si>
  <si>
    <t>и.о Председателя комитета образования</t>
  </si>
  <si>
    <t>Хазипова С.Н.</t>
  </si>
  <si>
    <t>141</t>
  </si>
  <si>
    <t>Субсидия на выполнение МЗ (федеральный бюджет 019 КФСР 1003)</t>
  </si>
  <si>
    <t>Субсидия на выполнение МЗ (противопожарные мероприятия 256 доп ФК КФСР 0702)</t>
  </si>
  <si>
    <r>
      <t xml:space="preserve">Прочие услуги  </t>
    </r>
    <r>
      <rPr>
        <sz val="10"/>
        <rFont val="Times New Roman"/>
        <family val="1"/>
      </rPr>
      <t xml:space="preserve">919 1003 0000 000 019 </t>
    </r>
  </si>
  <si>
    <t>организация льготного питания (область)</t>
  </si>
  <si>
    <t>организация бесплатного питания (федеральный бюджет)</t>
  </si>
  <si>
    <t>919 1003 0000000 019</t>
  </si>
  <si>
    <t>Приобритение спортивного инвентаря</t>
  </si>
  <si>
    <t>919 0709 0000000 209</t>
  </si>
  <si>
    <t>Текущий ремонт (ремонт межпанельных швов)</t>
  </si>
  <si>
    <t>Текущий ремонт (ремонт системы холодного водоснабжения)</t>
  </si>
  <si>
    <t>Текущий ремонт (замена дверных блоков)</t>
  </si>
  <si>
    <t>дезинфекция (местный)</t>
  </si>
  <si>
    <t>920 0702 0000000 000</t>
  </si>
  <si>
    <t>Обоснование плановых показателей по доходам от штрафов, пеней, иных сумм принудительного изъятия</t>
  </si>
  <si>
    <t>неустойка по контракту</t>
  </si>
  <si>
    <t>стеллаж</t>
  </si>
  <si>
    <t>30 декабря  2020 года</t>
  </si>
  <si>
    <t>от "30" декабря  2020 года</t>
  </si>
  <si>
    <r>
      <t xml:space="preserve">Работы, услуги по содержанию имущества </t>
    </r>
    <r>
      <rPr>
        <sz val="10"/>
        <rFont val="Times New Roman"/>
        <family val="1"/>
      </rPr>
      <t xml:space="preserve">919 0702 0000 256 000 </t>
    </r>
  </si>
  <si>
    <t>на 2021 г. текущий финансовый год</t>
  </si>
  <si>
    <t>на 2022 г. первый год планового периода</t>
  </si>
  <si>
    <t>на 2023 г. второй год планового периода</t>
  </si>
  <si>
    <r>
      <t xml:space="preserve">Прочие услуги  </t>
    </r>
    <r>
      <rPr>
        <sz val="10"/>
        <rFont val="Times New Roman"/>
        <family val="1"/>
      </rPr>
      <t xml:space="preserve">919 0702 0000 000 192 </t>
    </r>
  </si>
  <si>
    <t>на 2021 г. (текущий финансовый год)</t>
  </si>
  <si>
    <t>на 2022 г. (первый год планового периода)</t>
  </si>
  <si>
    <t>на 2023 г. (второй год планового периода)</t>
  </si>
  <si>
    <t>обслуживание видеонаблюдения (местный)</t>
  </si>
  <si>
    <t>лабораторные испытания (местный)</t>
  </si>
  <si>
    <t>План финансово-хозяйственной деятельности                                                                                                                                 на 2021 год и плановый 2022-2023 гг</t>
  </si>
  <si>
    <t>Итого 2021 год</t>
  </si>
  <si>
    <t xml:space="preserve">предоставление услуг местной (внутризоновой)  телефонной связи (2020) </t>
  </si>
  <si>
    <t>Водоснабжение и водоотведение (2020)</t>
  </si>
  <si>
    <t>Теплоснабжение (2021)</t>
  </si>
  <si>
    <t>Экономия отопления (2021)</t>
  </si>
  <si>
    <t>Водоснабжение и водоотведение(2021)</t>
  </si>
  <si>
    <t>Электроэнергия (2021)</t>
  </si>
  <si>
    <t>Договор обслуживание видеонаблюдения</t>
  </si>
  <si>
    <t>Договор лабораторные испытания</t>
  </si>
  <si>
    <t>учебные расходы: обрудование и мебель (будет передвижка)</t>
  </si>
  <si>
    <t>"30" декабря  2020 г.</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</si>
</sst>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0_р_._-;\-* #,##0.0_р_._-;_-* &quot;-&quot;??_р_._-;_-@_-"/>
    <numFmt numFmtId="173" formatCode="#,##0.00_ ;\-#,##0.00\ "/>
    <numFmt numFmtId="174" formatCode="_-* #,##0.0\ _₽_-;\-* #,##0.0\ _₽_-;_-* &quot;-&quot;??\ _₽_-;_-@_-"/>
    <numFmt numFmtId="175" formatCode="_(&quot;$&quot;* #,##0_);_(&quot;$&quot;* \(#,##0\);_(&quot;$&quot;* &quot;-&quot;_);_(@_)"/>
    <numFmt numFmtId="176" formatCode="_(* #,##0_);_(* \(#,##0\);_(* &quot;-&quot;_);_(@_)"/>
    <numFmt numFmtId="177" formatCode="_(&quot;$&quot;* #,##0.00_);_(&quot;$&quot;* \(#,##0.00\);_(&quot;$&quot;* &quot;-&quot;??_);_(@_)"/>
    <numFmt numFmtId="178" formatCode="_(* #,##0.00_);_(* \(#,##0.00\);_(* &quot;-&quot;??_);_(@_)"/>
    <numFmt numFmtId="179" formatCode="dd/mm/yyyy\ hh:mm"/>
    <numFmt numFmtId="180" formatCode="_-* #,##0.0\ _₽_-;\-* #,##0.0\ _₽_-;_-* &quot;-&quot;?\ _₽_-;_-@_-"/>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81">
    <font>
      <sz val="11"/>
      <color theme="1"/>
      <name val="Calibri"/>
      <family val="2"/>
    </font>
    <font>
      <sz val="11"/>
      <color indexed="8"/>
      <name val="Calibri"/>
      <family val="2"/>
    </font>
    <font>
      <sz val="8"/>
      <color indexed="8"/>
      <name val="Times New Roman"/>
      <family val="1"/>
    </font>
    <font>
      <sz val="10"/>
      <name val="Times New Roman"/>
      <family val="1"/>
    </font>
    <font>
      <sz val="10"/>
      <name val="Arial Cyr"/>
      <family val="0"/>
    </font>
    <font>
      <sz val="11"/>
      <name val="Times New Roman"/>
      <family val="1"/>
    </font>
    <font>
      <u val="single"/>
      <sz val="10"/>
      <color indexed="8"/>
      <name val="Times New Roman"/>
      <family val="1"/>
    </font>
    <font>
      <sz val="10"/>
      <color indexed="8"/>
      <name val="Times New Roman"/>
      <family val="1"/>
    </font>
    <font>
      <b/>
      <sz val="10"/>
      <color indexed="8"/>
      <name val="Times New Roman"/>
      <family val="1"/>
    </font>
    <font>
      <b/>
      <sz val="12"/>
      <color indexed="8"/>
      <name val="Times New Roman"/>
      <family val="1"/>
    </font>
    <font>
      <sz val="8"/>
      <name val="Times New Roman"/>
      <family val="1"/>
    </font>
    <font>
      <sz val="9"/>
      <name val="Times New Roman"/>
      <family val="1"/>
    </font>
    <font>
      <u val="single"/>
      <sz val="10"/>
      <name val="Times New Roman"/>
      <family val="1"/>
    </font>
    <font>
      <b/>
      <sz val="8"/>
      <name val="Times New Roman"/>
      <family val="1"/>
    </font>
    <font>
      <b/>
      <sz val="10"/>
      <name val="Times New Roman"/>
      <family val="1"/>
    </font>
    <font>
      <b/>
      <vertAlign val="superscript"/>
      <sz val="8"/>
      <name val="Times New Roman"/>
      <family val="1"/>
    </font>
    <font>
      <vertAlign val="superscript"/>
      <sz val="8"/>
      <name val="Times New Roman"/>
      <family val="1"/>
    </font>
    <font>
      <sz val="6"/>
      <name val="Times New Roman"/>
      <family val="1"/>
    </font>
    <font>
      <sz val="7"/>
      <color indexed="9"/>
      <name val="Times New Roman"/>
      <family val="1"/>
    </font>
    <font>
      <vertAlign val="superscript"/>
      <sz val="7"/>
      <name val="Times New Roman"/>
      <family val="1"/>
    </font>
    <font>
      <sz val="7"/>
      <name val="Times New Roman"/>
      <family val="1"/>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11"/>
      <color indexed="8"/>
      <name val="Times New Roman"/>
      <family val="1"/>
    </font>
    <font>
      <i/>
      <sz val="10"/>
      <color indexed="8"/>
      <name val="Times New Roman"/>
      <family val="1"/>
    </font>
    <font>
      <b/>
      <i/>
      <sz val="10"/>
      <color indexed="10"/>
      <name val="Times New Roman"/>
      <family val="1"/>
    </font>
    <font>
      <b/>
      <sz val="9"/>
      <color indexed="8"/>
      <name val="Times New Roman"/>
      <family val="1"/>
    </font>
    <font>
      <sz val="9"/>
      <color indexed="8"/>
      <name val="Times New Roman"/>
      <family val="1"/>
    </font>
    <font>
      <b/>
      <i/>
      <sz val="8"/>
      <color indexed="10"/>
      <name val="Times New Roman"/>
      <family val="1"/>
    </font>
    <font>
      <sz val="12"/>
      <color indexed="8"/>
      <name val="Times New Roman"/>
      <family val="1"/>
    </font>
    <font>
      <b/>
      <i/>
      <sz val="9"/>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Calibri"/>
      <family val="2"/>
    </font>
    <font>
      <sz val="11"/>
      <color theme="1"/>
      <name val="Times New Roman"/>
      <family val="1"/>
    </font>
    <font>
      <sz val="10"/>
      <color theme="1"/>
      <name val="Times New Roman"/>
      <family val="1"/>
    </font>
    <font>
      <i/>
      <sz val="10"/>
      <color theme="1"/>
      <name val="Times New Roman"/>
      <family val="1"/>
    </font>
    <font>
      <b/>
      <sz val="10"/>
      <color theme="1"/>
      <name val="Times New Roman"/>
      <family val="1"/>
    </font>
    <font>
      <sz val="8"/>
      <color theme="1"/>
      <name val="Times New Roman"/>
      <family val="1"/>
    </font>
    <font>
      <b/>
      <i/>
      <sz val="10"/>
      <color rgb="FFFF0000"/>
      <name val="Times New Roman"/>
      <family val="1"/>
    </font>
    <font>
      <b/>
      <sz val="9"/>
      <color rgb="FF000000"/>
      <name val="Times New Roman"/>
      <family val="1"/>
    </font>
    <font>
      <sz val="9"/>
      <color rgb="FF000000"/>
      <name val="Times New Roman"/>
      <family val="1"/>
    </font>
    <font>
      <b/>
      <i/>
      <sz val="8"/>
      <color rgb="FFFF0000"/>
      <name val="Times New Roman"/>
      <family val="1"/>
    </font>
    <font>
      <b/>
      <sz val="12"/>
      <color theme="1"/>
      <name val="Times New Roman"/>
      <family val="1"/>
    </font>
    <font>
      <sz val="12"/>
      <color theme="1"/>
      <name val="Times New Roman"/>
      <family val="1"/>
    </font>
    <font>
      <sz val="9"/>
      <color theme="1"/>
      <name val="Times New Roman"/>
      <family val="1"/>
    </font>
    <font>
      <b/>
      <i/>
      <sz val="9"/>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border>
    <border>
      <left/>
      <right style="thin"/>
      <top style="thin"/>
      <bottom style="thin"/>
    </border>
    <border>
      <left style="thin"/>
      <right style="thin"/>
      <top style="thin"/>
      <bottom/>
    </border>
    <border>
      <left style="thin"/>
      <right style="thin"/>
      <top/>
      <bottom style="thin"/>
    </border>
    <border>
      <left/>
      <right/>
      <top/>
      <bottom style="thin"/>
    </border>
    <border>
      <left style="thin"/>
      <right style="medium"/>
      <top style="thin"/>
      <bottom style="thin"/>
    </border>
    <border>
      <left style="medium"/>
      <right style="thin"/>
      <top style="thin"/>
      <bottom style="thin"/>
    </border>
    <border>
      <left style="thin"/>
      <right style="medium"/>
      <top style="thin"/>
      <bottom/>
    </border>
    <border>
      <left style="medium"/>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thin"/>
      <right style="thin"/>
      <top/>
      <bottom/>
    </border>
    <border>
      <left style="thin"/>
      <right style="medium"/>
      <top>
        <color indexed="63"/>
      </top>
      <bottom>
        <color indexed="63"/>
      </bottom>
    </border>
    <border>
      <left style="thin"/>
      <right/>
      <top style="thin"/>
      <bottom style="thin"/>
    </border>
    <border>
      <left style="medium"/>
      <right style="thin"/>
      <top style="thin"/>
      <bottom>
        <color indexed="63"/>
      </bottom>
    </border>
    <border>
      <left style="medium"/>
      <right style="thin"/>
      <top>
        <color indexed="63"/>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top style="medium"/>
      <bottom style="thin"/>
    </border>
    <border>
      <left style="medium"/>
      <right/>
      <top style="thin"/>
      <bottom style="medium"/>
    </border>
    <border>
      <left style="medium"/>
      <right/>
      <top style="thin"/>
      <bottom>
        <color indexed="63"/>
      </bottom>
    </border>
    <border>
      <left style="hair"/>
      <right style="hair"/>
      <top style="hair"/>
      <bottom style="hair"/>
    </border>
    <border>
      <left/>
      <right style="thin"/>
      <top/>
      <bottom/>
    </border>
    <border>
      <left/>
      <right/>
      <top style="thin"/>
      <bottom/>
    </border>
    <border>
      <left style="medium"/>
      <right/>
      <top>
        <color indexed="63"/>
      </top>
      <bottom>
        <color indexed="63"/>
      </bottom>
    </border>
    <border>
      <left/>
      <right/>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7" borderId="2" applyNumberFormat="0" applyAlignment="0" applyProtection="0"/>
    <xf numFmtId="0" fontId="52" fillId="27" borderId="1" applyNumberFormat="0" applyAlignment="0" applyProtection="0"/>
    <xf numFmtId="0" fontId="5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28" borderId="7" applyNumberFormat="0" applyAlignment="0" applyProtection="0"/>
    <xf numFmtId="0" fontId="59" fillId="0" borderId="0" applyNumberFormat="0" applyFill="0" applyBorder="0" applyAlignment="0" applyProtection="0"/>
    <xf numFmtId="0" fontId="60" fillId="29" borderId="0" applyNumberFormat="0" applyBorder="0" applyAlignment="0" applyProtection="0"/>
    <xf numFmtId="0" fontId="4" fillId="0" borderId="0">
      <alignment/>
      <protection/>
    </xf>
    <xf numFmtId="0" fontId="21" fillId="0" borderId="0">
      <alignment/>
      <protection/>
    </xf>
    <xf numFmtId="0" fontId="21" fillId="0" borderId="0">
      <alignment/>
      <protection/>
    </xf>
    <xf numFmtId="0" fontId="61" fillId="0" borderId="0" applyNumberFormat="0" applyFill="0" applyBorder="0" applyAlignment="0" applyProtection="0"/>
    <xf numFmtId="0" fontId="62" fillId="30" borderId="0" applyNumberFormat="0" applyBorder="0" applyAlignment="0" applyProtection="0"/>
    <xf numFmtId="0" fontId="6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171" fontId="0" fillId="0" borderId="0" applyFont="0" applyFill="0" applyBorder="0" applyAlignment="0" applyProtection="0"/>
    <xf numFmtId="41" fontId="0" fillId="0" borderId="0" applyFont="0" applyFill="0" applyBorder="0" applyAlignment="0" applyProtection="0"/>
    <xf numFmtId="0" fontId="66" fillId="32" borderId="0" applyNumberFormat="0" applyBorder="0" applyAlignment="0" applyProtection="0"/>
  </cellStyleXfs>
  <cellXfs count="374">
    <xf numFmtId="0" fontId="0" fillId="0" borderId="0" xfId="0" applyFont="1" applyAlignment="1">
      <alignment/>
    </xf>
    <xf numFmtId="0" fontId="0" fillId="0" borderId="0" xfId="0" applyAlignment="1">
      <alignment vertical="center" wrapText="1"/>
    </xf>
    <xf numFmtId="0" fontId="67" fillId="0" borderId="0" xfId="0" applyFont="1" applyAlignment="1">
      <alignment vertical="center" wrapText="1"/>
    </xf>
    <xf numFmtId="0" fontId="68" fillId="0" borderId="10" xfId="0" applyFont="1" applyBorder="1" applyAlignment="1">
      <alignment vertical="center" wrapText="1"/>
    </xf>
    <xf numFmtId="0" fontId="68" fillId="0" borderId="0" xfId="0" applyFont="1" applyBorder="1" applyAlignment="1">
      <alignment vertical="center" wrapText="1"/>
    </xf>
    <xf numFmtId="49" fontId="68" fillId="0" borderId="0" xfId="0" applyNumberFormat="1" applyFont="1" applyBorder="1" applyAlignment="1">
      <alignment horizontal="center" vertical="center" wrapText="1"/>
    </xf>
    <xf numFmtId="0" fontId="68" fillId="0" borderId="0" xfId="0" applyFont="1" applyFill="1" applyBorder="1" applyAlignment="1">
      <alignment horizontal="center" vertical="center" wrapText="1"/>
    </xf>
    <xf numFmtId="0" fontId="68" fillId="0" borderId="10" xfId="0" applyFont="1" applyFill="1" applyBorder="1" applyAlignment="1">
      <alignment vertical="center" wrapText="1"/>
    </xf>
    <xf numFmtId="171" fontId="69" fillId="0" borderId="10" xfId="63" applyFont="1" applyBorder="1" applyAlignment="1">
      <alignment horizontal="center" vertical="center" wrapText="1"/>
    </xf>
    <xf numFmtId="43" fontId="70" fillId="0" borderId="10" xfId="0" applyNumberFormat="1" applyFont="1" applyFill="1" applyBorder="1" applyAlignment="1">
      <alignment horizontal="center" vertical="center" wrapText="1"/>
    </xf>
    <xf numFmtId="171" fontId="69" fillId="0" borderId="10" xfId="63" applyNumberFormat="1" applyFont="1" applyFill="1" applyBorder="1" applyAlignment="1">
      <alignment horizontal="center" vertical="center" wrapText="1"/>
    </xf>
    <xf numFmtId="172" fontId="69" fillId="0" borderId="10" xfId="63" applyNumberFormat="1" applyFont="1" applyFill="1" applyBorder="1" applyAlignment="1">
      <alignment horizontal="center" vertical="center" wrapText="1"/>
    </xf>
    <xf numFmtId="0" fontId="3" fillId="0" borderId="0" xfId="0" applyFont="1" applyAlignment="1">
      <alignment/>
    </xf>
    <xf numFmtId="0" fontId="69" fillId="0" borderId="10" xfId="0" applyFont="1" applyFill="1" applyBorder="1" applyAlignment="1">
      <alignment horizontal="center" vertical="center" wrapText="1"/>
    </xf>
    <xf numFmtId="0" fontId="57" fillId="0" borderId="0" xfId="0" applyFont="1" applyAlignment="1">
      <alignment vertical="center" wrapText="1"/>
    </xf>
    <xf numFmtId="0" fontId="0" fillId="0" borderId="0" xfId="0" applyFill="1" applyAlignment="1">
      <alignment vertical="center" wrapText="1"/>
    </xf>
    <xf numFmtId="173" fontId="69" fillId="0" borderId="10" xfId="63" applyNumberFormat="1" applyFont="1" applyFill="1" applyBorder="1" applyAlignment="1">
      <alignment horizontal="center" vertical="center" wrapText="1"/>
    </xf>
    <xf numFmtId="49" fontId="68" fillId="0" borderId="10" xfId="0" applyNumberFormat="1" applyFont="1" applyBorder="1" applyAlignment="1">
      <alignment horizontal="center" vertical="center" wrapText="1"/>
    </xf>
    <xf numFmtId="0" fontId="68" fillId="0" borderId="10" xfId="0" applyFont="1" applyBorder="1" applyAlignment="1">
      <alignment horizontal="left" vertical="center" wrapText="1"/>
    </xf>
    <xf numFmtId="171" fontId="71" fillId="0" borderId="10" xfId="63" applyNumberFormat="1" applyFont="1" applyFill="1" applyBorder="1" applyAlignment="1">
      <alignment vertical="center" wrapText="1"/>
    </xf>
    <xf numFmtId="0" fontId="0" fillId="0" borderId="10" xfId="0" applyBorder="1" applyAlignment="1">
      <alignment vertical="center" wrapText="1"/>
    </xf>
    <xf numFmtId="0" fontId="71" fillId="0" borderId="10" xfId="0" applyFont="1" applyFill="1" applyBorder="1" applyAlignment="1">
      <alignment horizontal="center" vertical="center" wrapText="1"/>
    </xf>
    <xf numFmtId="0" fontId="0" fillId="0" borderId="10" xfId="0" applyFill="1" applyBorder="1" applyAlignment="1">
      <alignment vertical="center" wrapText="1"/>
    </xf>
    <xf numFmtId="0" fontId="68" fillId="0" borderId="10" xfId="0" applyFont="1" applyBorder="1" applyAlignment="1">
      <alignment horizontal="center" vertical="center" wrapText="1"/>
    </xf>
    <xf numFmtId="0" fontId="68" fillId="0" borderId="10" xfId="0" applyFont="1" applyBorder="1" applyAlignment="1">
      <alignment horizontal="center" vertical="center" wrapText="1"/>
    </xf>
    <xf numFmtId="0" fontId="68" fillId="0" borderId="0" xfId="0" applyFont="1" applyBorder="1" applyAlignment="1">
      <alignment horizontal="center" vertical="center" wrapText="1"/>
    </xf>
    <xf numFmtId="0" fontId="69" fillId="0" borderId="10" xfId="0" applyFont="1" applyFill="1" applyBorder="1" applyAlignment="1">
      <alignment vertical="center" wrapText="1"/>
    </xf>
    <xf numFmtId="0" fontId="69" fillId="0" borderId="11" xfId="0" applyFont="1" applyFill="1" applyBorder="1" applyAlignment="1">
      <alignment vertical="center" wrapText="1"/>
    </xf>
    <xf numFmtId="49" fontId="69" fillId="0" borderId="10" xfId="0" applyNumberFormat="1" applyFont="1" applyFill="1" applyBorder="1" applyAlignment="1">
      <alignment horizontal="center" vertical="center" wrapText="1"/>
    </xf>
    <xf numFmtId="0" fontId="69" fillId="0" borderId="10" xfId="0" applyFont="1" applyBorder="1" applyAlignment="1">
      <alignment vertical="center" wrapText="1"/>
    </xf>
    <xf numFmtId="49" fontId="69" fillId="0" borderId="12" xfId="0" applyNumberFormat="1" applyFont="1" applyFill="1" applyBorder="1" applyAlignment="1">
      <alignment horizontal="center" vertical="center" wrapText="1"/>
    </xf>
    <xf numFmtId="0" fontId="69" fillId="0" borderId="13" xfId="0" applyFont="1" applyBorder="1" applyAlignment="1">
      <alignment vertical="center" wrapText="1"/>
    </xf>
    <xf numFmtId="0" fontId="69" fillId="0" borderId="14" xfId="0" applyFont="1" applyBorder="1" applyAlignment="1">
      <alignment vertical="center" wrapText="1"/>
    </xf>
    <xf numFmtId="0" fontId="69" fillId="0" borderId="10" xfId="0" applyFont="1" applyFill="1" applyBorder="1" applyAlignment="1">
      <alignment horizontal="center" vertical="center" wrapText="1"/>
    </xf>
    <xf numFmtId="43" fontId="69" fillId="0" borderId="10" xfId="0" applyNumberFormat="1" applyFont="1" applyFill="1" applyBorder="1" applyAlignment="1">
      <alignment horizontal="center" vertical="center" wrapText="1"/>
    </xf>
    <xf numFmtId="43" fontId="0" fillId="0" borderId="0" xfId="0" applyNumberFormat="1" applyAlignment="1">
      <alignment vertical="center" wrapText="1"/>
    </xf>
    <xf numFmtId="49" fontId="72" fillId="0" borderId="10" xfId="0" applyNumberFormat="1" applyFont="1" applyFill="1" applyBorder="1" applyAlignment="1">
      <alignment horizontal="left" vertical="center" wrapText="1"/>
    </xf>
    <xf numFmtId="0" fontId="5" fillId="0" borderId="10" xfId="53" applyFont="1" applyFill="1" applyBorder="1">
      <alignment/>
      <protection/>
    </xf>
    <xf numFmtId="0" fontId="5" fillId="0" borderId="10" xfId="53" applyFont="1" applyBorder="1" applyAlignment="1">
      <alignment vertical="top" wrapText="1"/>
      <protection/>
    </xf>
    <xf numFmtId="4" fontId="71" fillId="0" borderId="10" xfId="63" applyNumberFormat="1" applyFont="1" applyFill="1" applyBorder="1" applyAlignment="1">
      <alignment horizontal="right" vertical="center" wrapText="1"/>
    </xf>
    <xf numFmtId="4" fontId="69" fillId="0" borderId="10" xfId="0" applyNumberFormat="1" applyFont="1" applyFill="1" applyBorder="1" applyAlignment="1">
      <alignment horizontal="right" vertical="center" wrapText="1"/>
    </xf>
    <xf numFmtId="4" fontId="69" fillId="0" borderId="10" xfId="63" applyNumberFormat="1" applyFont="1" applyFill="1" applyBorder="1" applyAlignment="1">
      <alignment horizontal="right" vertical="center" wrapText="1"/>
    </xf>
    <xf numFmtId="4" fontId="71" fillId="0" borderId="10" xfId="0" applyNumberFormat="1" applyFont="1" applyFill="1" applyBorder="1" applyAlignment="1">
      <alignment horizontal="right" vertical="center" wrapText="1"/>
    </xf>
    <xf numFmtId="4" fontId="70" fillId="0" borderId="10" xfId="0" applyNumberFormat="1" applyFont="1" applyFill="1" applyBorder="1" applyAlignment="1">
      <alignment horizontal="right" vertical="center" wrapText="1"/>
    </xf>
    <xf numFmtId="4" fontId="70" fillId="0" borderId="10" xfId="63" applyNumberFormat="1" applyFont="1" applyFill="1" applyBorder="1" applyAlignment="1">
      <alignment horizontal="right" vertical="center" wrapText="1"/>
    </xf>
    <xf numFmtId="4" fontId="0" fillId="0" borderId="0" xfId="0" applyNumberFormat="1" applyAlignment="1">
      <alignment vertical="center" wrapText="1"/>
    </xf>
    <xf numFmtId="0" fontId="69" fillId="0" borderId="10" xfId="0" applyFont="1" applyFill="1" applyBorder="1" applyAlignment="1">
      <alignment horizontal="center" vertical="center" wrapText="1"/>
    </xf>
    <xf numFmtId="0" fontId="69" fillId="0" borderId="10" xfId="0" applyFont="1" applyFill="1" applyBorder="1" applyAlignment="1">
      <alignment horizontal="center" vertical="center" wrapText="1"/>
    </xf>
    <xf numFmtId="0" fontId="69" fillId="0" borderId="0" xfId="0" applyFont="1" applyBorder="1" applyAlignment="1">
      <alignment horizontal="center" vertical="center" wrapText="1"/>
    </xf>
    <xf numFmtId="0" fontId="69" fillId="0" borderId="0" xfId="0" applyFont="1" applyAlignment="1">
      <alignment vertical="center" wrapText="1"/>
    </xf>
    <xf numFmtId="0" fontId="69" fillId="0" borderId="0" xfId="0" applyFont="1" applyAlignment="1">
      <alignment horizontal="center" vertical="center" wrapText="1"/>
    </xf>
    <xf numFmtId="0" fontId="7" fillId="0" borderId="0" xfId="0" applyFont="1" applyAlignment="1">
      <alignment/>
    </xf>
    <xf numFmtId="0" fontId="7" fillId="0" borderId="0" xfId="0" applyFont="1" applyAlignment="1">
      <alignment horizontal="center"/>
    </xf>
    <xf numFmtId="0" fontId="7" fillId="0" borderId="0" xfId="0" applyFont="1" applyBorder="1" applyAlignment="1">
      <alignment horizontal="center"/>
    </xf>
    <xf numFmtId="0" fontId="7" fillId="0" borderId="15" xfId="0" applyFont="1" applyBorder="1" applyAlignment="1">
      <alignment/>
    </xf>
    <xf numFmtId="0" fontId="2" fillId="0" borderId="0" xfId="0" applyFont="1" applyAlignment="1">
      <alignment horizontal="center" wrapText="1"/>
    </xf>
    <xf numFmtId="14" fontId="7" fillId="0" borderId="10" xfId="0" applyNumberFormat="1" applyFont="1" applyBorder="1" applyAlignment="1">
      <alignment horizontal="center"/>
    </xf>
    <xf numFmtId="0" fontId="7" fillId="0" borderId="10" xfId="0" applyFont="1" applyBorder="1" applyAlignment="1">
      <alignment horizontal="center"/>
    </xf>
    <xf numFmtId="0" fontId="3" fillId="0" borderId="10" xfId="0" applyFont="1" applyBorder="1" applyAlignment="1">
      <alignment horizontal="center" vertical="top" wrapText="1"/>
    </xf>
    <xf numFmtId="0" fontId="3" fillId="0" borderId="10" xfId="0" applyFont="1" applyBorder="1" applyAlignment="1">
      <alignment horizontal="center" wrapText="1"/>
    </xf>
    <xf numFmtId="0" fontId="8" fillId="0" borderId="0" xfId="0" applyFont="1" applyAlignment="1">
      <alignment vertical="center" wrapText="1"/>
    </xf>
    <xf numFmtId="0" fontId="7" fillId="0" borderId="0" xfId="0" applyFont="1" applyAlignment="1">
      <alignment horizontal="right" vertical="center" wrapText="1"/>
    </xf>
    <xf numFmtId="0" fontId="7" fillId="0" borderId="0" xfId="0" applyFont="1" applyBorder="1" applyAlignment="1">
      <alignment horizontal="right" vertical="center" wrapText="1"/>
    </xf>
    <xf numFmtId="0" fontId="7" fillId="0" borderId="0" xfId="0" applyFont="1" applyBorder="1" applyAlignment="1">
      <alignment/>
    </xf>
    <xf numFmtId="49" fontId="71" fillId="0" borderId="10" xfId="0" applyNumberFormat="1" applyFont="1" applyFill="1" applyBorder="1" applyAlignment="1">
      <alignment horizontal="center" vertical="center" wrapText="1"/>
    </xf>
    <xf numFmtId="0" fontId="3" fillId="0" borderId="0" xfId="0" applyNumberFormat="1" applyFont="1" applyBorder="1" applyAlignment="1">
      <alignment horizontal="left"/>
    </xf>
    <xf numFmtId="49" fontId="73" fillId="0" borderId="0" xfId="0" applyNumberFormat="1" applyFont="1" applyBorder="1" applyAlignment="1">
      <alignment horizontal="center"/>
    </xf>
    <xf numFmtId="0" fontId="10" fillId="0" borderId="0" xfId="0" applyNumberFormat="1" applyFont="1" applyBorder="1" applyAlignment="1">
      <alignment horizontal="left"/>
    </xf>
    <xf numFmtId="0" fontId="69" fillId="0" borderId="10" xfId="0" applyFont="1" applyBorder="1" applyAlignment="1">
      <alignment horizontal="center" vertical="center" wrapText="1"/>
    </xf>
    <xf numFmtId="0" fontId="69" fillId="0" borderId="14" xfId="0" applyFont="1" applyFill="1" applyBorder="1" applyAlignment="1">
      <alignment horizontal="center" vertical="center" wrapText="1"/>
    </xf>
    <xf numFmtId="0" fontId="69" fillId="0" borderId="10" xfId="0" applyFont="1" applyBorder="1" applyAlignment="1">
      <alignment horizontal="left" vertical="center" wrapText="1"/>
    </xf>
    <xf numFmtId="0" fontId="13" fillId="0" borderId="0" xfId="0" applyNumberFormat="1" applyFont="1" applyBorder="1" applyAlignment="1">
      <alignment horizontal="left"/>
    </xf>
    <xf numFmtId="0" fontId="3" fillId="0" borderId="16" xfId="0" applyFont="1" applyBorder="1" applyAlignment="1">
      <alignment horizontal="center" vertical="top" wrapText="1"/>
    </xf>
    <xf numFmtId="49" fontId="10" fillId="0" borderId="17" xfId="0" applyNumberFormat="1" applyFont="1" applyBorder="1" applyAlignment="1">
      <alignment horizontal="center" vertical="top"/>
    </xf>
    <xf numFmtId="49" fontId="10" fillId="0" borderId="13" xfId="0" applyNumberFormat="1" applyFont="1" applyBorder="1" applyAlignment="1">
      <alignment horizontal="center" vertical="top"/>
    </xf>
    <xf numFmtId="49" fontId="10" fillId="0" borderId="18" xfId="0" applyNumberFormat="1" applyFont="1" applyBorder="1" applyAlignment="1">
      <alignment horizontal="center" vertical="top"/>
    </xf>
    <xf numFmtId="49" fontId="13" fillId="6" borderId="19" xfId="0" applyNumberFormat="1" applyFont="1" applyFill="1" applyBorder="1" applyAlignment="1">
      <alignment horizontal="center"/>
    </xf>
    <xf numFmtId="0" fontId="13" fillId="6" borderId="20" xfId="0" applyNumberFormat="1" applyFont="1" applyFill="1" applyBorder="1" applyAlignment="1">
      <alignment horizontal="left"/>
    </xf>
    <xf numFmtId="49" fontId="13" fillId="6" borderId="21" xfId="0" applyNumberFormat="1" applyFont="1" applyFill="1" applyBorder="1" applyAlignment="1">
      <alignment horizontal="center"/>
    </xf>
    <xf numFmtId="4" fontId="74" fillId="6" borderId="21" xfId="0" applyNumberFormat="1" applyFont="1" applyFill="1" applyBorder="1" applyAlignment="1">
      <alignment horizontal="center"/>
    </xf>
    <xf numFmtId="4" fontId="74" fillId="6" borderId="22" xfId="0" applyNumberFormat="1" applyFont="1" applyFill="1" applyBorder="1" applyAlignment="1">
      <alignment horizontal="center"/>
    </xf>
    <xf numFmtId="49" fontId="10" fillId="0" borderId="19" xfId="0" applyNumberFormat="1" applyFont="1" applyBorder="1" applyAlignment="1">
      <alignment horizontal="center"/>
    </xf>
    <xf numFmtId="0" fontId="10" fillId="0" borderId="23" xfId="0" applyNumberFormat="1" applyFont="1" applyBorder="1" applyAlignment="1">
      <alignment horizontal="left" wrapText="1" indent="1"/>
    </xf>
    <xf numFmtId="49" fontId="10" fillId="0" borderId="24" xfId="0" applyNumberFormat="1" applyFont="1" applyBorder="1" applyAlignment="1">
      <alignment horizontal="center"/>
    </xf>
    <xf numFmtId="4" fontId="75" fillId="0" borderId="24" xfId="0" applyNumberFormat="1" applyFont="1" applyBorder="1" applyAlignment="1">
      <alignment horizontal="center"/>
    </xf>
    <xf numFmtId="4" fontId="75" fillId="0" borderId="25" xfId="0" applyNumberFormat="1" applyFont="1" applyBorder="1" applyAlignment="1">
      <alignment horizontal="center"/>
    </xf>
    <xf numFmtId="0" fontId="10" fillId="0" borderId="26" xfId="0" applyNumberFormat="1" applyFont="1" applyBorder="1" applyAlignment="1">
      <alignment horizontal="left" wrapText="1" indent="1"/>
    </xf>
    <xf numFmtId="49" fontId="10" fillId="0" borderId="27" xfId="0" applyNumberFormat="1" applyFont="1" applyBorder="1" applyAlignment="1">
      <alignment horizontal="center"/>
    </xf>
    <xf numFmtId="4" fontId="75" fillId="0" borderId="27" xfId="0" applyNumberFormat="1" applyFont="1" applyBorder="1" applyAlignment="1">
      <alignment horizontal="center"/>
    </xf>
    <xf numFmtId="4" fontId="75" fillId="0" borderId="28" xfId="0" applyNumberFormat="1" applyFont="1" applyBorder="1" applyAlignment="1">
      <alignment horizontal="center"/>
    </xf>
    <xf numFmtId="49" fontId="10" fillId="6" borderId="19" xfId="0" applyNumberFormat="1" applyFont="1" applyFill="1" applyBorder="1" applyAlignment="1">
      <alignment horizontal="center"/>
    </xf>
    <xf numFmtId="0" fontId="10" fillId="6" borderId="20" xfId="0" applyNumberFormat="1" applyFont="1" applyFill="1" applyBorder="1" applyAlignment="1">
      <alignment horizontal="left" wrapText="1" indent="1"/>
    </xf>
    <xf numFmtId="49" fontId="10" fillId="6" borderId="21" xfId="0" applyNumberFormat="1" applyFont="1" applyFill="1" applyBorder="1" applyAlignment="1">
      <alignment horizontal="center"/>
    </xf>
    <xf numFmtId="4" fontId="75" fillId="6" borderId="21" xfId="0" applyNumberFormat="1" applyFont="1" applyFill="1" applyBorder="1" applyAlignment="1">
      <alignment horizontal="center"/>
    </xf>
    <xf numFmtId="4" fontId="75" fillId="6" borderId="22" xfId="0" applyNumberFormat="1" applyFont="1" applyFill="1" applyBorder="1" applyAlignment="1">
      <alignment horizontal="center"/>
    </xf>
    <xf numFmtId="0" fontId="13" fillId="6" borderId="23" xfId="0" applyNumberFormat="1" applyFont="1" applyFill="1" applyBorder="1" applyAlignment="1">
      <alignment horizontal="left" wrapText="1" indent="1"/>
    </xf>
    <xf numFmtId="49" fontId="13" fillId="6" borderId="24" xfId="0" applyNumberFormat="1" applyFont="1" applyFill="1" applyBorder="1" applyAlignment="1">
      <alignment horizontal="center"/>
    </xf>
    <xf numFmtId="4" fontId="74" fillId="6" borderId="24" xfId="0" applyNumberFormat="1" applyFont="1" applyFill="1" applyBorder="1" applyAlignment="1">
      <alignment horizontal="center"/>
    </xf>
    <xf numFmtId="4" fontId="74" fillId="6" borderId="25" xfId="0" applyNumberFormat="1" applyFont="1" applyFill="1" applyBorder="1" applyAlignment="1">
      <alignment horizontal="center"/>
    </xf>
    <xf numFmtId="0" fontId="10" fillId="0" borderId="17" xfId="0" applyNumberFormat="1" applyFont="1" applyBorder="1" applyAlignment="1">
      <alignment horizontal="left" wrapText="1" indent="2"/>
    </xf>
    <xf numFmtId="49" fontId="10" fillId="0" borderId="10" xfId="0" applyNumberFormat="1" applyFont="1" applyBorder="1" applyAlignment="1">
      <alignment horizontal="center"/>
    </xf>
    <xf numFmtId="4" fontId="75" fillId="0" borderId="10" xfId="0" applyNumberFormat="1" applyFont="1" applyBorder="1" applyAlignment="1">
      <alignment horizontal="center"/>
    </xf>
    <xf numFmtId="4" fontId="75" fillId="0" borderId="16" xfId="0" applyNumberFormat="1" applyFont="1" applyBorder="1" applyAlignment="1">
      <alignment horizontal="center"/>
    </xf>
    <xf numFmtId="0" fontId="10" fillId="0" borderId="17" xfId="0" applyNumberFormat="1" applyFont="1" applyBorder="1" applyAlignment="1">
      <alignment horizontal="left" wrapText="1" indent="3"/>
    </xf>
    <xf numFmtId="0" fontId="10" fillId="0" borderId="26" xfId="0" applyNumberFormat="1" applyFont="1" applyBorder="1" applyAlignment="1">
      <alignment horizontal="left" wrapText="1" indent="3"/>
    </xf>
    <xf numFmtId="0" fontId="13" fillId="6" borderId="20" xfId="0" applyNumberFormat="1" applyFont="1" applyFill="1" applyBorder="1" applyAlignment="1">
      <alignment horizontal="left" wrapText="1"/>
    </xf>
    <xf numFmtId="0" fontId="13" fillId="0" borderId="20" xfId="0" applyNumberFormat="1" applyFont="1" applyBorder="1" applyAlignment="1">
      <alignment horizontal="left" wrapText="1" indent="4"/>
    </xf>
    <xf numFmtId="49" fontId="13" fillId="0" borderId="21" xfId="0" applyNumberFormat="1" applyFont="1" applyBorder="1" applyAlignment="1">
      <alignment horizontal="center"/>
    </xf>
    <xf numFmtId="4" fontId="74" fillId="0" borderId="21" xfId="0" applyNumberFormat="1" applyFont="1" applyBorder="1" applyAlignment="1">
      <alignment horizontal="center"/>
    </xf>
    <xf numFmtId="4" fontId="74" fillId="0" borderId="22" xfId="0" applyNumberFormat="1" applyFont="1" applyBorder="1" applyAlignment="1">
      <alignment horizontal="center"/>
    </xf>
    <xf numFmtId="0" fontId="10" fillId="0" borderId="29" xfId="0" applyNumberFormat="1" applyFont="1" applyBorder="1" applyAlignment="1">
      <alignment horizontal="left" wrapText="1" indent="4"/>
    </xf>
    <xf numFmtId="49" fontId="10" fillId="0" borderId="14" xfId="0" applyNumberFormat="1" applyFont="1" applyBorder="1" applyAlignment="1">
      <alignment horizontal="center"/>
    </xf>
    <xf numFmtId="4" fontId="75" fillId="0" borderId="14" xfId="0" applyNumberFormat="1" applyFont="1" applyBorder="1" applyAlignment="1">
      <alignment horizontal="center"/>
    </xf>
    <xf numFmtId="4" fontId="75" fillId="0" borderId="30" xfId="0" applyNumberFormat="1" applyFont="1" applyBorder="1" applyAlignment="1">
      <alignment horizontal="center"/>
    </xf>
    <xf numFmtId="0" fontId="10" fillId="0" borderId="17" xfId="0" applyNumberFormat="1" applyFont="1" applyBorder="1" applyAlignment="1">
      <alignment horizontal="left" wrapText="1" indent="4"/>
    </xf>
    <xf numFmtId="0" fontId="10" fillId="0" borderId="26" xfId="0" applyNumberFormat="1" applyFont="1" applyBorder="1" applyAlignment="1">
      <alignment horizontal="left" wrapText="1" indent="4"/>
    </xf>
    <xf numFmtId="0" fontId="10" fillId="0" borderId="23" xfId="0" applyNumberFormat="1" applyFont="1" applyBorder="1" applyAlignment="1">
      <alignment horizontal="left" wrapText="1" indent="4"/>
    </xf>
    <xf numFmtId="49" fontId="10" fillId="0" borderId="31" xfId="0" applyNumberFormat="1" applyFont="1" applyBorder="1" applyAlignment="1">
      <alignment horizontal="center"/>
    </xf>
    <xf numFmtId="4" fontId="75" fillId="0" borderId="32" xfId="0" applyNumberFormat="1" applyFont="1" applyBorder="1" applyAlignment="1">
      <alignment horizontal="center"/>
    </xf>
    <xf numFmtId="49" fontId="10" fillId="0" borderId="17" xfId="0" applyNumberFormat="1" applyFont="1" applyBorder="1" applyAlignment="1">
      <alignment horizontal="center"/>
    </xf>
    <xf numFmtId="0" fontId="10" fillId="0" borderId="14" xfId="0" applyNumberFormat="1" applyFont="1" applyBorder="1" applyAlignment="1">
      <alignment horizontal="left" wrapText="1"/>
    </xf>
    <xf numFmtId="0" fontId="10" fillId="0" borderId="10" xfId="0" applyNumberFormat="1" applyFont="1" applyBorder="1" applyAlignment="1">
      <alignment horizontal="left" wrapText="1" indent="4"/>
    </xf>
    <xf numFmtId="0" fontId="10" fillId="0" borderId="27" xfId="0" applyNumberFormat="1" applyFont="1" applyBorder="1" applyAlignment="1">
      <alignment horizontal="left" wrapText="1" indent="4"/>
    </xf>
    <xf numFmtId="0" fontId="76" fillId="0" borderId="0" xfId="0" applyNumberFormat="1" applyFont="1" applyBorder="1" applyAlignment="1">
      <alignment horizontal="center"/>
    </xf>
    <xf numFmtId="49" fontId="76" fillId="0" borderId="0" xfId="0" applyNumberFormat="1" applyFont="1" applyBorder="1" applyAlignment="1">
      <alignment horizontal="center"/>
    </xf>
    <xf numFmtId="0" fontId="17" fillId="0" borderId="0" xfId="0" applyNumberFormat="1" applyFont="1" applyBorder="1" applyAlignment="1">
      <alignment horizontal="left"/>
    </xf>
    <xf numFmtId="0" fontId="3" fillId="0" borderId="0" xfId="0" applyFont="1" applyAlignment="1">
      <alignment vertical="top" wrapText="1"/>
    </xf>
    <xf numFmtId="0" fontId="17" fillId="0" borderId="0" xfId="0" applyNumberFormat="1" applyFont="1" applyBorder="1" applyAlignment="1">
      <alignment horizontal="center" vertical="top"/>
    </xf>
    <xf numFmtId="0" fontId="18" fillId="0" borderId="0" xfId="0" applyNumberFormat="1" applyFont="1" applyBorder="1" applyAlignment="1">
      <alignment horizontal="left"/>
    </xf>
    <xf numFmtId="0" fontId="20" fillId="0" borderId="0" xfId="0" applyNumberFormat="1" applyFont="1" applyBorder="1" applyAlignment="1">
      <alignment horizontal="left"/>
    </xf>
    <xf numFmtId="0" fontId="3" fillId="0" borderId="0" xfId="0" applyFont="1" applyAlignment="1">
      <alignment vertical="center" wrapText="1"/>
    </xf>
    <xf numFmtId="0" fontId="11" fillId="0" borderId="10" xfId="0" applyFont="1" applyBorder="1" applyAlignment="1">
      <alignment horizontal="center" vertical="center"/>
    </xf>
    <xf numFmtId="0" fontId="3" fillId="0" borderId="10" xfId="0" applyFont="1" applyBorder="1" applyAlignment="1">
      <alignment horizontal="center" vertical="center" wrapText="1"/>
    </xf>
    <xf numFmtId="0" fontId="3" fillId="0" borderId="10" xfId="0" applyFont="1" applyBorder="1" applyAlignment="1">
      <alignment/>
    </xf>
    <xf numFmtId="0" fontId="3" fillId="0" borderId="10" xfId="0" applyFont="1" applyBorder="1" applyAlignment="1">
      <alignment horizontal="center"/>
    </xf>
    <xf numFmtId="0" fontId="3" fillId="0" borderId="10" xfId="0" applyFont="1" applyBorder="1" applyAlignment="1">
      <alignment wrapText="1"/>
    </xf>
    <xf numFmtId="4" fontId="3" fillId="0" borderId="10" xfId="0" applyNumberFormat="1" applyFont="1" applyBorder="1" applyAlignment="1">
      <alignment/>
    </xf>
    <xf numFmtId="4" fontId="3" fillId="0" borderId="10" xfId="0" applyNumberFormat="1" applyFont="1" applyBorder="1" applyAlignment="1">
      <alignment wrapText="1"/>
    </xf>
    <xf numFmtId="4" fontId="3" fillId="0" borderId="0" xfId="0" applyNumberFormat="1" applyFont="1" applyBorder="1" applyAlignment="1">
      <alignment/>
    </xf>
    <xf numFmtId="0" fontId="3" fillId="0" borderId="0" xfId="0" applyFont="1" applyBorder="1" applyAlignment="1">
      <alignment/>
    </xf>
    <xf numFmtId="4" fontId="74" fillId="0" borderId="0" xfId="0" applyNumberFormat="1" applyFont="1" applyBorder="1" applyAlignment="1">
      <alignment horizontal="right" vertical="center"/>
    </xf>
    <xf numFmtId="4" fontId="3" fillId="0" borderId="10" xfId="0" applyNumberFormat="1" applyFont="1" applyBorder="1" applyAlignment="1">
      <alignment horizontal="right" wrapText="1"/>
    </xf>
    <xf numFmtId="171" fontId="69" fillId="0" borderId="10" xfId="63" applyFont="1" applyBorder="1" applyAlignment="1">
      <alignment horizontal="right" vertical="center" wrapText="1"/>
    </xf>
    <xf numFmtId="4" fontId="14" fillId="0" borderId="10" xfId="0" applyNumberFormat="1" applyFont="1" applyBorder="1" applyAlignment="1">
      <alignment horizontal="right"/>
    </xf>
    <xf numFmtId="0" fontId="3" fillId="0" borderId="0" xfId="0" applyFont="1" applyBorder="1" applyAlignment="1">
      <alignment horizontal="center" vertical="center" wrapText="1"/>
    </xf>
    <xf numFmtId="0" fontId="3" fillId="0" borderId="0" xfId="0" applyFont="1" applyBorder="1" applyAlignment="1">
      <alignment horizontal="center"/>
    </xf>
    <xf numFmtId="0" fontId="14" fillId="0" borderId="10" xfId="0" applyFont="1" applyBorder="1" applyAlignment="1">
      <alignment horizontal="right"/>
    </xf>
    <xf numFmtId="4" fontId="14" fillId="0" borderId="10" xfId="0" applyNumberFormat="1" applyFont="1" applyBorder="1" applyAlignment="1">
      <alignment/>
    </xf>
    <xf numFmtId="0" fontId="14" fillId="0" borderId="0" xfId="0" applyFont="1" applyBorder="1" applyAlignment="1">
      <alignment/>
    </xf>
    <xf numFmtId="4" fontId="14" fillId="0" borderId="0" xfId="0" applyNumberFormat="1" applyFont="1" applyBorder="1" applyAlignment="1">
      <alignment horizontal="center"/>
    </xf>
    <xf numFmtId="0" fontId="69" fillId="0" borderId="0" xfId="0" applyFont="1" applyBorder="1" applyAlignment="1">
      <alignment vertical="center" wrapText="1"/>
    </xf>
    <xf numFmtId="49" fontId="69" fillId="0" borderId="0" xfId="0" applyNumberFormat="1" applyFont="1" applyBorder="1" applyAlignment="1">
      <alignment horizontal="center" vertical="center" wrapText="1"/>
    </xf>
    <xf numFmtId="0" fontId="69" fillId="0" borderId="0" xfId="0" applyFont="1" applyFill="1" applyBorder="1" applyAlignment="1">
      <alignment horizontal="center" vertical="center" wrapText="1"/>
    </xf>
    <xf numFmtId="0" fontId="69" fillId="0" borderId="0" xfId="0" applyFont="1" applyFill="1" applyBorder="1" applyAlignment="1">
      <alignment vertical="center" wrapText="1"/>
    </xf>
    <xf numFmtId="0" fontId="77" fillId="0" borderId="0" xfId="0" applyFont="1" applyAlignment="1">
      <alignment vertical="center" wrapText="1"/>
    </xf>
    <xf numFmtId="0" fontId="69" fillId="0" borderId="15" xfId="0" applyFont="1" applyBorder="1" applyAlignment="1">
      <alignment vertical="center" wrapText="1"/>
    </xf>
    <xf numFmtId="0" fontId="78" fillId="0" borderId="0" xfId="0" applyFont="1" applyBorder="1" applyAlignment="1">
      <alignment vertical="center" wrapText="1"/>
    </xf>
    <xf numFmtId="0" fontId="69" fillId="0" borderId="0" xfId="0" applyFont="1" applyBorder="1" applyAlignment="1">
      <alignment horizontal="left" vertical="center" wrapText="1"/>
    </xf>
    <xf numFmtId="172" fontId="69" fillId="0" borderId="10" xfId="0" applyNumberFormat="1" applyFont="1" applyBorder="1" applyAlignment="1">
      <alignment horizontal="center" vertical="center" wrapText="1"/>
    </xf>
    <xf numFmtId="172" fontId="69" fillId="0" borderId="10" xfId="63" applyNumberFormat="1" applyFont="1" applyBorder="1" applyAlignment="1">
      <alignment horizontal="center" vertical="center" wrapText="1"/>
    </xf>
    <xf numFmtId="4" fontId="69" fillId="0" borderId="10" xfId="0" applyNumberFormat="1" applyFont="1" applyBorder="1" applyAlignment="1">
      <alignment horizontal="center" vertical="center" wrapText="1"/>
    </xf>
    <xf numFmtId="173" fontId="0" fillId="0" borderId="0" xfId="0" applyNumberFormat="1" applyAlignment="1">
      <alignment vertical="center" wrapText="1"/>
    </xf>
    <xf numFmtId="4" fontId="71" fillId="0" borderId="10" xfId="63" applyNumberFormat="1" applyFont="1" applyBorder="1" applyAlignment="1">
      <alignment horizontal="center" vertical="center" wrapText="1"/>
    </xf>
    <xf numFmtId="0" fontId="71" fillId="0" borderId="0" xfId="0" applyFont="1" applyBorder="1" applyAlignment="1">
      <alignment vertical="center" wrapText="1"/>
    </xf>
    <xf numFmtId="2" fontId="69" fillId="0" borderId="10" xfId="0" applyNumberFormat="1" applyFont="1" applyBorder="1" applyAlignment="1">
      <alignment horizontal="center" vertical="center" wrapText="1"/>
    </xf>
    <xf numFmtId="0" fontId="68" fillId="0" borderId="0" xfId="0" applyFont="1" applyAlignment="1">
      <alignment horizontal="center" vertical="center" wrapText="1"/>
    </xf>
    <xf numFmtId="171" fontId="69" fillId="0" borderId="10" xfId="63" applyFont="1" applyBorder="1" applyAlignment="1">
      <alignment vertical="center" wrapText="1"/>
    </xf>
    <xf numFmtId="171" fontId="71" fillId="0" borderId="10" xfId="0" applyNumberFormat="1" applyFont="1" applyBorder="1" applyAlignment="1">
      <alignment horizontal="center" vertical="center" wrapText="1"/>
    </xf>
    <xf numFmtId="4" fontId="69" fillId="0" borderId="10" xfId="0" applyNumberFormat="1" applyFont="1" applyBorder="1" applyAlignment="1">
      <alignment horizontal="right" vertical="center" wrapText="1"/>
    </xf>
    <xf numFmtId="43" fontId="69" fillId="0" borderId="10" xfId="0" applyNumberFormat="1" applyFont="1" applyBorder="1" applyAlignment="1">
      <alignment vertical="center" wrapText="1"/>
    </xf>
    <xf numFmtId="0" fontId="69" fillId="6" borderId="10" xfId="0" applyFont="1" applyFill="1" applyBorder="1" applyAlignment="1">
      <alignment horizontal="left" vertical="center" wrapText="1"/>
    </xf>
    <xf numFmtId="0" fontId="69" fillId="6" borderId="10" xfId="0" applyFont="1" applyFill="1" applyBorder="1" applyAlignment="1">
      <alignment horizontal="center" vertical="center" wrapText="1"/>
    </xf>
    <xf numFmtId="171" fontId="69" fillId="6" borderId="10" xfId="63" applyFont="1" applyFill="1" applyBorder="1" applyAlignment="1">
      <alignment horizontal="center" vertical="center" wrapText="1"/>
    </xf>
    <xf numFmtId="43" fontId="69" fillId="6" borderId="10" xfId="0" applyNumberFormat="1" applyFont="1" applyFill="1" applyBorder="1" applyAlignment="1">
      <alignment vertical="center" wrapText="1"/>
    </xf>
    <xf numFmtId="173" fontId="71" fillId="0" borderId="10" xfId="0" applyNumberFormat="1" applyFont="1" applyBorder="1" applyAlignment="1">
      <alignment horizontal="right" vertical="center" wrapText="1"/>
    </xf>
    <xf numFmtId="0" fontId="69" fillId="0" borderId="10" xfId="0" applyFont="1" applyBorder="1" applyAlignment="1">
      <alignment horizontal="right" vertical="center" wrapText="1"/>
    </xf>
    <xf numFmtId="0" fontId="3" fillId="0" borderId="10" xfId="0" applyFont="1" applyFill="1" applyBorder="1" applyAlignment="1">
      <alignment horizontal="center" wrapText="1"/>
    </xf>
    <xf numFmtId="1" fontId="69" fillId="0" borderId="10" xfId="0" applyNumberFormat="1" applyFont="1" applyBorder="1" applyAlignment="1">
      <alignment horizontal="center" vertical="center" wrapText="1"/>
    </xf>
    <xf numFmtId="171" fontId="71" fillId="0" borderId="10" xfId="63" applyNumberFormat="1" applyFont="1" applyBorder="1" applyAlignment="1">
      <alignment horizontal="center" vertical="center" wrapText="1"/>
    </xf>
    <xf numFmtId="171" fontId="71" fillId="0" borderId="10" xfId="63" applyFont="1" applyBorder="1" applyAlignment="1">
      <alignment horizontal="center" vertical="center" wrapText="1"/>
    </xf>
    <xf numFmtId="171" fontId="69" fillId="0" borderId="0" xfId="63" applyFont="1" applyAlignment="1">
      <alignment vertical="center" wrapText="1"/>
    </xf>
    <xf numFmtId="4" fontId="69" fillId="0" borderId="10" xfId="63" applyNumberFormat="1" applyFont="1" applyBorder="1" applyAlignment="1">
      <alignment horizontal="right" vertical="center" wrapText="1"/>
    </xf>
    <xf numFmtId="0" fontId="0" fillId="0" borderId="0" xfId="0" applyBorder="1" applyAlignment="1">
      <alignment vertical="center" wrapText="1"/>
    </xf>
    <xf numFmtId="0" fontId="79" fillId="0" borderId="0" xfId="0" applyFont="1" applyBorder="1" applyAlignment="1">
      <alignment horizontal="left" vertical="center" wrapText="1"/>
    </xf>
    <xf numFmtId="4" fontId="71" fillId="0" borderId="10" xfId="63" applyNumberFormat="1" applyFont="1" applyBorder="1" applyAlignment="1">
      <alignment horizontal="right" vertical="center" wrapText="1"/>
    </xf>
    <xf numFmtId="0" fontId="69" fillId="0" borderId="0" xfId="0" applyFont="1" applyBorder="1" applyAlignment="1">
      <alignment horizontal="right" vertical="center" wrapText="1"/>
    </xf>
    <xf numFmtId="4" fontId="71" fillId="0" borderId="0" xfId="63" applyNumberFormat="1" applyFont="1" applyBorder="1" applyAlignment="1">
      <alignment horizontal="right" vertical="center" wrapText="1"/>
    </xf>
    <xf numFmtId="174" fontId="69" fillId="0" borderId="10" xfId="0" applyNumberFormat="1" applyFont="1" applyBorder="1" applyAlignment="1">
      <alignment vertical="center" wrapText="1"/>
    </xf>
    <xf numFmtId="174" fontId="71" fillId="0" borderId="10" xfId="0" applyNumberFormat="1" applyFont="1" applyBorder="1" applyAlignment="1">
      <alignment horizontal="center" vertical="center" wrapText="1"/>
    </xf>
    <xf numFmtId="0" fontId="79" fillId="0" borderId="0" xfId="0" applyFont="1" applyFill="1" applyBorder="1" applyAlignment="1">
      <alignment horizontal="left" vertical="center" wrapText="1"/>
    </xf>
    <xf numFmtId="171" fontId="79" fillId="0" borderId="0" xfId="63" applyFont="1" applyBorder="1" applyAlignment="1">
      <alignment horizontal="center" vertical="center" wrapText="1"/>
    </xf>
    <xf numFmtId="4" fontId="69" fillId="0" borderId="10" xfId="0" applyNumberFormat="1" applyFont="1" applyBorder="1" applyAlignment="1">
      <alignment vertical="center" wrapText="1"/>
    </xf>
    <xf numFmtId="4" fontId="69" fillId="0" borderId="10" xfId="63" applyNumberFormat="1" applyFont="1" applyBorder="1" applyAlignment="1">
      <alignment vertical="center" wrapText="1"/>
    </xf>
    <xf numFmtId="171" fontId="71" fillId="0" borderId="0" xfId="63" applyFont="1" applyBorder="1" applyAlignment="1">
      <alignment horizontal="center" vertical="center" wrapText="1"/>
    </xf>
    <xf numFmtId="171" fontId="69" fillId="0" borderId="10" xfId="63" applyFont="1" applyFill="1" applyBorder="1" applyAlignment="1">
      <alignment vertical="center" wrapText="1"/>
    </xf>
    <xf numFmtId="171" fontId="71" fillId="0" borderId="14" xfId="63" applyFont="1" applyBorder="1" applyAlignment="1">
      <alignment horizontal="center" vertical="center" wrapText="1"/>
    </xf>
    <xf numFmtId="0" fontId="0" fillId="0" borderId="0" xfId="0" applyFont="1" applyAlignment="1">
      <alignment vertical="center" wrapText="1"/>
    </xf>
    <xf numFmtId="0" fontId="69" fillId="0" borderId="10" xfId="0" applyFont="1" applyFill="1" applyBorder="1" applyAlignment="1">
      <alignment horizontal="center" vertical="center" wrapText="1"/>
    </xf>
    <xf numFmtId="4" fontId="75" fillId="0" borderId="16" xfId="0" applyNumberFormat="1" applyFont="1" applyBorder="1" applyAlignment="1">
      <alignment horizontal="center"/>
    </xf>
    <xf numFmtId="4" fontId="75" fillId="0" borderId="10" xfId="0" applyNumberFormat="1" applyFont="1" applyBorder="1" applyAlignment="1">
      <alignment horizontal="center"/>
    </xf>
    <xf numFmtId="0" fontId="69" fillId="0" borderId="33" xfId="0" applyFont="1" applyBorder="1" applyAlignment="1">
      <alignment horizontal="center" vertical="center" wrapText="1"/>
    </xf>
    <xf numFmtId="0" fontId="69" fillId="0" borderId="33" xfId="0" applyFont="1" applyBorder="1" applyAlignment="1">
      <alignment horizontal="left" vertical="center" wrapText="1"/>
    </xf>
    <xf numFmtId="0" fontId="69" fillId="0" borderId="33" xfId="0" applyFont="1" applyBorder="1" applyAlignment="1">
      <alignment horizontal="right" vertical="center" wrapText="1"/>
    </xf>
    <xf numFmtId="0" fontId="69" fillId="0" borderId="10" xfId="0" applyFont="1" applyFill="1" applyBorder="1" applyAlignment="1">
      <alignment horizontal="center" vertical="center" wrapText="1"/>
    </xf>
    <xf numFmtId="4" fontId="75" fillId="0" borderId="16" xfId="0" applyNumberFormat="1" applyFont="1" applyBorder="1" applyAlignment="1">
      <alignment horizontal="center"/>
    </xf>
    <xf numFmtId="4" fontId="75" fillId="0" borderId="10" xfId="0" applyNumberFormat="1" applyFont="1" applyBorder="1" applyAlignment="1">
      <alignment horizontal="center"/>
    </xf>
    <xf numFmtId="0" fontId="3" fillId="0" borderId="10" xfId="53" applyFont="1" applyBorder="1" applyAlignment="1">
      <alignment vertical="top" wrapText="1"/>
      <protection/>
    </xf>
    <xf numFmtId="0" fontId="3" fillId="0" borderId="33" xfId="0" applyFont="1" applyBorder="1" applyAlignment="1">
      <alignment/>
    </xf>
    <xf numFmtId="171" fontId="71" fillId="0" borderId="10" xfId="63" applyFont="1" applyBorder="1" applyAlignment="1">
      <alignment horizontal="right" vertical="center" wrapText="1"/>
    </xf>
    <xf numFmtId="0" fontId="10" fillId="0" borderId="34" xfId="0" applyNumberFormat="1" applyFont="1" applyBorder="1" applyAlignment="1">
      <alignment horizontal="left" wrapText="1" indent="4"/>
    </xf>
    <xf numFmtId="49" fontId="10" fillId="0" borderId="13" xfId="0" applyNumberFormat="1" applyFont="1" applyBorder="1" applyAlignment="1">
      <alignment horizontal="center"/>
    </xf>
    <xf numFmtId="4" fontId="75" fillId="0" borderId="13" xfId="0" applyNumberFormat="1" applyFont="1" applyBorder="1" applyAlignment="1">
      <alignment horizontal="center"/>
    </xf>
    <xf numFmtId="4" fontId="75" fillId="0" borderId="18" xfId="0" applyNumberFormat="1" applyFont="1" applyBorder="1" applyAlignment="1">
      <alignment horizontal="center"/>
    </xf>
    <xf numFmtId="0" fontId="10" fillId="0" borderId="35" xfId="0" applyNumberFormat="1" applyFont="1" applyBorder="1" applyAlignment="1">
      <alignment horizontal="left" vertical="center" wrapText="1" indent="4"/>
    </xf>
    <xf numFmtId="4" fontId="75" fillId="0" borderId="31" xfId="0" applyNumberFormat="1" applyFont="1" applyBorder="1" applyAlignment="1">
      <alignment horizontal="center" vertical="center"/>
    </xf>
    <xf numFmtId="0" fontId="69" fillId="0" borderId="10" xfId="0" applyFont="1" applyFill="1" applyBorder="1" applyAlignment="1">
      <alignment horizontal="center" vertical="center" wrapText="1"/>
    </xf>
    <xf numFmtId="0" fontId="10" fillId="6" borderId="36" xfId="0" applyNumberFormat="1" applyFont="1" applyFill="1" applyBorder="1" applyAlignment="1">
      <alignment horizontal="left" wrapText="1" indent="1"/>
    </xf>
    <xf numFmtId="49" fontId="10" fillId="6" borderId="37" xfId="0" applyNumberFormat="1" applyFont="1" applyFill="1" applyBorder="1" applyAlignment="1">
      <alignment horizontal="center"/>
    </xf>
    <xf numFmtId="4" fontId="75" fillId="6" borderId="37" xfId="0" applyNumberFormat="1" applyFont="1" applyFill="1" applyBorder="1" applyAlignment="1">
      <alignment horizontal="center"/>
    </xf>
    <xf numFmtId="4" fontId="75" fillId="6" borderId="38" xfId="0" applyNumberFormat="1" applyFont="1" applyFill="1" applyBorder="1" applyAlignment="1">
      <alignment horizontal="center"/>
    </xf>
    <xf numFmtId="0" fontId="10" fillId="0" borderId="34" xfId="0" applyNumberFormat="1" applyFont="1" applyBorder="1" applyAlignment="1">
      <alignment horizontal="left" wrapText="1" indent="3"/>
    </xf>
    <xf numFmtId="0" fontId="69" fillId="0" borderId="10" xfId="0" applyFont="1" applyFill="1" applyBorder="1" applyAlignment="1">
      <alignment horizontal="center" vertical="center" wrapText="1"/>
    </xf>
    <xf numFmtId="171" fontId="71" fillId="0" borderId="10" xfId="63" applyNumberFormat="1" applyFont="1" applyFill="1" applyBorder="1" applyAlignment="1">
      <alignment horizontal="center" vertical="center" wrapText="1"/>
    </xf>
    <xf numFmtId="49" fontId="69" fillId="0" borderId="10" xfId="0" applyNumberFormat="1" applyFont="1" applyBorder="1" applyAlignment="1">
      <alignment horizontal="left" vertical="center" wrapText="1"/>
    </xf>
    <xf numFmtId="0" fontId="69" fillId="0" borderId="10" xfId="0" applyFont="1" applyFill="1" applyBorder="1" applyAlignment="1">
      <alignment horizontal="center" vertical="center" wrapText="1"/>
    </xf>
    <xf numFmtId="4" fontId="75" fillId="0" borderId="16" xfId="0" applyNumberFormat="1" applyFont="1" applyBorder="1" applyAlignment="1">
      <alignment horizontal="center"/>
    </xf>
    <xf numFmtId="4" fontId="75" fillId="0" borderId="10" xfId="0" applyNumberFormat="1" applyFont="1" applyBorder="1" applyAlignment="1">
      <alignment horizontal="center"/>
    </xf>
    <xf numFmtId="0" fontId="69" fillId="0" borderId="10" xfId="0" applyFont="1" applyFill="1" applyBorder="1" applyAlignment="1">
      <alignment horizontal="center" vertical="center" wrapText="1"/>
    </xf>
    <xf numFmtId="0" fontId="69" fillId="0" borderId="33" xfId="0" applyFont="1" applyBorder="1" applyAlignment="1">
      <alignment horizontal="left" vertical="center" wrapText="1"/>
    </xf>
    <xf numFmtId="0" fontId="69" fillId="0" borderId="0" xfId="0" applyFont="1" applyBorder="1" applyAlignment="1">
      <alignment horizontal="right" vertical="center" wrapText="1"/>
    </xf>
    <xf numFmtId="0" fontId="69" fillId="0" borderId="0" xfId="0" applyFont="1" applyBorder="1" applyAlignment="1">
      <alignment horizontal="left" vertical="center" wrapText="1"/>
    </xf>
    <xf numFmtId="0" fontId="69" fillId="0" borderId="0" xfId="0" applyFont="1" applyBorder="1" applyAlignment="1">
      <alignment horizontal="center" vertical="center" wrapText="1"/>
    </xf>
    <xf numFmtId="49" fontId="10" fillId="0" borderId="14" xfId="0" applyNumberFormat="1" applyFont="1" applyBorder="1" applyAlignment="1">
      <alignment horizontal="center" vertical="center"/>
    </xf>
    <xf numFmtId="49" fontId="10" fillId="0" borderId="10" xfId="0" applyNumberFormat="1" applyFont="1" applyBorder="1" applyAlignment="1">
      <alignment horizontal="center" vertical="center"/>
    </xf>
    <xf numFmtId="49" fontId="10" fillId="0" borderId="27" xfId="0" applyNumberFormat="1" applyFont="1" applyBorder="1" applyAlignment="1">
      <alignment horizontal="center" vertical="center"/>
    </xf>
    <xf numFmtId="49" fontId="10" fillId="0" borderId="31" xfId="0" applyNumberFormat="1" applyFont="1" applyBorder="1" applyAlignment="1">
      <alignment horizontal="center" vertical="center"/>
    </xf>
    <xf numFmtId="49" fontId="10" fillId="0" borderId="24" xfId="0" applyNumberFormat="1" applyFont="1" applyBorder="1" applyAlignment="1">
      <alignment horizontal="center" vertical="center"/>
    </xf>
    <xf numFmtId="49" fontId="10" fillId="0" borderId="13" xfId="0" applyNumberFormat="1" applyFont="1" applyBorder="1" applyAlignment="1">
      <alignment horizontal="center" vertical="center"/>
    </xf>
    <xf numFmtId="4" fontId="3" fillId="0" borderId="10" xfId="54" applyNumberFormat="1" applyFont="1" applyBorder="1" applyAlignment="1" applyProtection="1">
      <alignment horizontal="right" vertical="center" wrapText="1"/>
      <protection/>
    </xf>
    <xf numFmtId="4" fontId="3" fillId="0" borderId="10" xfId="55" applyNumberFormat="1" applyFont="1" applyBorder="1" applyAlignment="1" applyProtection="1">
      <alignment horizontal="right" vertical="center" wrapText="1"/>
      <protection/>
    </xf>
    <xf numFmtId="0" fontId="3" fillId="0" borderId="10" xfId="0" applyFont="1" applyBorder="1" applyAlignment="1">
      <alignment horizontal="center" vertical="center"/>
    </xf>
    <xf numFmtId="4" fontId="3" fillId="0" borderId="10" xfId="0" applyNumberFormat="1" applyFont="1" applyBorder="1" applyAlignment="1">
      <alignment horizontal="center" vertical="center"/>
    </xf>
    <xf numFmtId="4" fontId="14" fillId="0" borderId="10" xfId="0" applyNumberFormat="1" applyFont="1" applyBorder="1" applyAlignment="1">
      <alignment vertical="center"/>
    </xf>
    <xf numFmtId="0" fontId="69" fillId="0" borderId="10" xfId="0" applyFont="1" applyFill="1" applyBorder="1" applyAlignment="1">
      <alignment horizontal="center" vertical="center" wrapText="1"/>
    </xf>
    <xf numFmtId="0" fontId="69" fillId="0" borderId="10" xfId="0" applyFont="1" applyFill="1" applyBorder="1" applyAlignment="1">
      <alignment horizontal="center" vertical="center" wrapText="1"/>
    </xf>
    <xf numFmtId="0" fontId="10" fillId="0" borderId="20" xfId="0" applyNumberFormat="1" applyFont="1" applyBorder="1" applyAlignment="1">
      <alignment horizontal="left" wrapText="1" indent="4"/>
    </xf>
    <xf numFmtId="49" fontId="10" fillId="0" borderId="21" xfId="0" applyNumberFormat="1" applyFont="1" applyBorder="1" applyAlignment="1">
      <alignment horizontal="center"/>
    </xf>
    <xf numFmtId="49" fontId="10" fillId="0" borderId="21" xfId="0" applyNumberFormat="1" applyFont="1" applyBorder="1" applyAlignment="1">
      <alignment horizontal="center" vertical="center"/>
    </xf>
    <xf numFmtId="4" fontId="75" fillId="0" borderId="21" xfId="0" applyNumberFormat="1" applyFont="1" applyBorder="1" applyAlignment="1">
      <alignment horizontal="center"/>
    </xf>
    <xf numFmtId="4" fontId="75" fillId="0" borderId="22" xfId="0" applyNumberFormat="1" applyFont="1" applyBorder="1" applyAlignment="1">
      <alignment horizontal="center"/>
    </xf>
    <xf numFmtId="0" fontId="69" fillId="0" borderId="10" xfId="0" applyFont="1" applyFill="1" applyBorder="1" applyAlignment="1">
      <alignment horizontal="center" vertical="center" wrapText="1"/>
    </xf>
    <xf numFmtId="4" fontId="75" fillId="0" borderId="16" xfId="0" applyNumberFormat="1" applyFont="1" applyBorder="1" applyAlignment="1">
      <alignment horizontal="center"/>
    </xf>
    <xf numFmtId="4" fontId="75" fillId="0" borderId="10" xfId="0" applyNumberFormat="1" applyFont="1" applyBorder="1" applyAlignment="1">
      <alignment horizontal="center"/>
    </xf>
    <xf numFmtId="0" fontId="69" fillId="0" borderId="33" xfId="0" applyFont="1" applyBorder="1" applyAlignment="1">
      <alignment horizontal="left" vertical="center" wrapText="1"/>
    </xf>
    <xf numFmtId="0" fontId="69" fillId="0" borderId="0" xfId="0" applyFont="1" applyBorder="1" applyAlignment="1">
      <alignment horizontal="left" vertical="center" wrapText="1"/>
    </xf>
    <xf numFmtId="0" fontId="69" fillId="0" borderId="10" xfId="0" applyFont="1" applyFill="1" applyBorder="1" applyAlignment="1">
      <alignment horizontal="center" vertical="center" wrapText="1"/>
    </xf>
    <xf numFmtId="4" fontId="75" fillId="0" borderId="10" xfId="0" applyNumberFormat="1" applyFont="1" applyBorder="1" applyAlignment="1">
      <alignment horizontal="center"/>
    </xf>
    <xf numFmtId="0" fontId="10" fillId="0" borderId="36" xfId="0" applyNumberFormat="1" applyFont="1" applyBorder="1" applyAlignment="1">
      <alignment horizontal="left" wrapText="1" indent="4"/>
    </xf>
    <xf numFmtId="49" fontId="10" fillId="0" borderId="37" xfId="0" applyNumberFormat="1" applyFont="1" applyBorder="1" applyAlignment="1">
      <alignment horizontal="center"/>
    </xf>
    <xf numFmtId="49" fontId="10" fillId="0" borderId="37" xfId="0" applyNumberFormat="1" applyFont="1" applyBorder="1" applyAlignment="1">
      <alignment horizontal="center" vertical="center"/>
    </xf>
    <xf numFmtId="4" fontId="75" fillId="0" borderId="37" xfId="0" applyNumberFormat="1" applyFont="1" applyBorder="1" applyAlignment="1">
      <alignment horizontal="center"/>
    </xf>
    <xf numFmtId="4" fontId="75" fillId="0" borderId="38" xfId="0" applyNumberFormat="1" applyFont="1" applyBorder="1" applyAlignment="1">
      <alignment horizontal="center"/>
    </xf>
    <xf numFmtId="0" fontId="72" fillId="0" borderId="39" xfId="0" applyFont="1" applyBorder="1" applyAlignment="1">
      <alignment horizontal="left" vertical="center" wrapText="1"/>
    </xf>
    <xf numFmtId="0" fontId="72" fillId="0" borderId="19" xfId="0" applyFont="1" applyBorder="1" applyAlignment="1">
      <alignment horizontal="left" vertical="center" wrapText="1"/>
    </xf>
    <xf numFmtId="0" fontId="72" fillId="0" borderId="40" xfId="0" applyFont="1" applyBorder="1" applyAlignment="1">
      <alignment horizontal="left" vertical="center" wrapText="1"/>
    </xf>
    <xf numFmtId="0" fontId="72" fillId="0" borderId="41" xfId="0" applyFont="1" applyBorder="1" applyAlignment="1">
      <alignment horizontal="left" vertical="center" wrapText="1"/>
    </xf>
    <xf numFmtId="1" fontId="3" fillId="0" borderId="10" xfId="0" applyNumberFormat="1" applyFont="1" applyBorder="1" applyAlignment="1">
      <alignment/>
    </xf>
    <xf numFmtId="4" fontId="3" fillId="0" borderId="0" xfId="0" applyNumberFormat="1" applyFont="1" applyAlignment="1">
      <alignment vertical="center" wrapText="1"/>
    </xf>
    <xf numFmtId="4" fontId="3" fillId="0" borderId="10" xfId="0" applyNumberFormat="1" applyFont="1" applyBorder="1" applyAlignment="1">
      <alignment horizontal="right" vertical="center"/>
    </xf>
    <xf numFmtId="4" fontId="3" fillId="0" borderId="42" xfId="0" applyNumberFormat="1" applyFont="1" applyBorder="1" applyAlignment="1" applyProtection="1">
      <alignment horizontal="right" vertical="center" wrapText="1"/>
      <protection/>
    </xf>
    <xf numFmtId="0" fontId="69" fillId="0" borderId="0" xfId="0" applyFont="1" applyAlignment="1">
      <alignment/>
    </xf>
    <xf numFmtId="4" fontId="3" fillId="0" borderId="10" xfId="0" applyNumberFormat="1" applyFont="1" applyBorder="1" applyAlignment="1" applyProtection="1">
      <alignment horizontal="right" vertical="center" wrapText="1"/>
      <protection/>
    </xf>
    <xf numFmtId="0" fontId="7" fillId="0" borderId="0" xfId="0" applyFont="1" applyAlignment="1">
      <alignment horizontal="left" wrapText="1"/>
    </xf>
    <xf numFmtId="0" fontId="7" fillId="0" borderId="0" xfId="0" applyFont="1" applyAlignment="1">
      <alignment horizontal="right" wrapText="1"/>
    </xf>
    <xf numFmtId="0" fontId="7" fillId="0" borderId="43" xfId="0" applyFont="1" applyBorder="1" applyAlignment="1">
      <alignment horizontal="right" wrapText="1"/>
    </xf>
    <xf numFmtId="0" fontId="6"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center" vertical="center" wrapText="1"/>
    </xf>
    <xf numFmtId="0" fontId="7" fillId="0" borderId="43" xfId="0" applyFont="1" applyBorder="1" applyAlignment="1">
      <alignment horizontal="center" vertical="center" wrapText="1"/>
    </xf>
    <xf numFmtId="0" fontId="7" fillId="0" borderId="0" xfId="0" applyFont="1" applyAlignment="1">
      <alignment horizontal="right"/>
    </xf>
    <xf numFmtId="0" fontId="7" fillId="0" borderId="43" xfId="0" applyFont="1" applyBorder="1" applyAlignment="1">
      <alignment horizontal="right"/>
    </xf>
    <xf numFmtId="0" fontId="9" fillId="0" borderId="0" xfId="0" applyFont="1" applyAlignment="1">
      <alignment horizontal="center" vertical="center" wrapText="1"/>
    </xf>
    <xf numFmtId="0" fontId="2" fillId="0" borderId="0" xfId="0" applyFont="1" applyAlignment="1">
      <alignment horizontal="center" vertical="center" wrapText="1"/>
    </xf>
    <xf numFmtId="0" fontId="6" fillId="0" borderId="0" xfId="0" applyFont="1" applyAlignment="1">
      <alignment horizontal="center"/>
    </xf>
    <xf numFmtId="0" fontId="7" fillId="0" borderId="0" xfId="0" applyFont="1" applyAlignment="1">
      <alignment horizontal="center"/>
    </xf>
    <xf numFmtId="0" fontId="7" fillId="0" borderId="44" xfId="0" applyFont="1" applyBorder="1" applyAlignment="1">
      <alignment horizontal="center"/>
    </xf>
    <xf numFmtId="0" fontId="7" fillId="0" borderId="15" xfId="0" applyFont="1" applyBorder="1" applyAlignment="1">
      <alignment horizontal="center"/>
    </xf>
    <xf numFmtId="0" fontId="7" fillId="0" borderId="15" xfId="0" applyFont="1" applyBorder="1" applyAlignment="1">
      <alignment horizontal="right"/>
    </xf>
    <xf numFmtId="0" fontId="77" fillId="0" borderId="0" xfId="0" applyFont="1" applyFill="1" applyAlignment="1">
      <alignment horizontal="center" vertical="center" wrapText="1"/>
    </xf>
    <xf numFmtId="0" fontId="69" fillId="0" borderId="15" xfId="0" applyFont="1" applyBorder="1" applyAlignment="1">
      <alignment horizontal="center" vertical="center" wrapText="1"/>
    </xf>
    <xf numFmtId="0" fontId="69" fillId="0" borderId="10" xfId="0" applyFont="1" applyFill="1" applyBorder="1" applyAlignment="1">
      <alignment horizontal="center" vertical="center" wrapText="1"/>
    </xf>
    <xf numFmtId="4" fontId="75" fillId="0" borderId="16" xfId="0" applyNumberFormat="1" applyFont="1" applyBorder="1" applyAlignment="1">
      <alignment horizontal="center"/>
    </xf>
    <xf numFmtId="4" fontId="80" fillId="0" borderId="28" xfId="0" applyNumberFormat="1" applyFont="1" applyBorder="1" applyAlignment="1">
      <alignment horizontal="center"/>
    </xf>
    <xf numFmtId="0" fontId="18" fillId="0" borderId="0" xfId="0" applyNumberFormat="1" applyFont="1" applyBorder="1" applyAlignment="1">
      <alignment horizontal="justify" vertical="top"/>
    </xf>
    <xf numFmtId="0" fontId="20" fillId="0" borderId="0" xfId="0" applyNumberFormat="1" applyFont="1" applyBorder="1" applyAlignment="1">
      <alignment horizontal="justify" vertical="top"/>
    </xf>
    <xf numFmtId="0" fontId="18" fillId="0" borderId="0" xfId="0" applyNumberFormat="1" applyFont="1" applyBorder="1" applyAlignment="1">
      <alignment horizontal="justify" wrapText="1"/>
    </xf>
    <xf numFmtId="0" fontId="18" fillId="0" borderId="0" xfId="0" applyNumberFormat="1" applyFont="1" applyBorder="1" applyAlignment="1">
      <alignment horizontal="justify"/>
    </xf>
    <xf numFmtId="0" fontId="20" fillId="0" borderId="0" xfId="0" applyNumberFormat="1" applyFont="1" applyBorder="1" applyAlignment="1">
      <alignment horizontal="justify"/>
    </xf>
    <xf numFmtId="49" fontId="10" fillId="0" borderId="17" xfId="0" applyNumberFormat="1" applyFont="1" applyBorder="1" applyAlignment="1">
      <alignment horizontal="center"/>
    </xf>
    <xf numFmtId="49" fontId="10" fillId="0" borderId="26" xfId="0" applyNumberFormat="1" applyFont="1" applyBorder="1" applyAlignment="1">
      <alignment horizontal="center"/>
    </xf>
    <xf numFmtId="49" fontId="10" fillId="0" borderId="10" xfId="0" applyNumberFormat="1" applyFont="1" applyBorder="1" applyAlignment="1">
      <alignment horizontal="center"/>
    </xf>
    <xf numFmtId="49" fontId="10" fillId="0" borderId="27" xfId="0" applyNumberFormat="1" applyFont="1" applyBorder="1" applyAlignment="1">
      <alignment horizontal="center"/>
    </xf>
    <xf numFmtId="4" fontId="75" fillId="0" borderId="10" xfId="0" applyNumberFormat="1" applyFont="1" applyBorder="1" applyAlignment="1">
      <alignment horizontal="center"/>
    </xf>
    <xf numFmtId="4" fontId="80" fillId="0" borderId="27" xfId="0" applyNumberFormat="1" applyFont="1" applyBorder="1" applyAlignment="1">
      <alignment horizontal="center"/>
    </xf>
    <xf numFmtId="49" fontId="10" fillId="0" borderId="41" xfId="0" applyNumberFormat="1" applyFont="1" applyBorder="1" applyAlignment="1">
      <alignment horizontal="center"/>
    </xf>
    <xf numFmtId="49" fontId="10" fillId="0" borderId="45" xfId="0" applyNumberFormat="1" applyFont="1" applyBorder="1" applyAlignment="1">
      <alignment horizontal="center"/>
    </xf>
    <xf numFmtId="0" fontId="14" fillId="0" borderId="0" xfId="0" applyNumberFormat="1" applyFont="1" applyBorder="1" applyAlignment="1">
      <alignment horizontal="center" vertical="center" wrapText="1"/>
    </xf>
    <xf numFmtId="0" fontId="14" fillId="0" borderId="0" xfId="0" applyNumberFormat="1" applyFont="1" applyBorder="1" applyAlignment="1">
      <alignment horizontal="center" vertical="center"/>
    </xf>
    <xf numFmtId="0" fontId="10" fillId="0" borderId="23" xfId="0" applyNumberFormat="1" applyFont="1" applyBorder="1" applyAlignment="1">
      <alignment horizontal="center" vertical="center" wrapText="1"/>
    </xf>
    <xf numFmtId="0" fontId="10" fillId="0" borderId="17" xfId="0" applyNumberFormat="1" applyFont="1" applyBorder="1" applyAlignment="1">
      <alignment horizontal="center" vertical="center" wrapText="1"/>
    </xf>
    <xf numFmtId="0" fontId="10" fillId="0" borderId="24" xfId="0" applyNumberFormat="1" applyFont="1" applyBorder="1" applyAlignment="1">
      <alignment horizontal="center" vertical="center"/>
    </xf>
    <xf numFmtId="0" fontId="10" fillId="0" borderId="10" xfId="0" applyNumberFormat="1" applyFont="1" applyBorder="1" applyAlignment="1">
      <alignment horizontal="center" vertical="center"/>
    </xf>
    <xf numFmtId="0" fontId="10" fillId="0" borderId="24" xfId="0" applyNumberFormat="1" applyFont="1" applyBorder="1" applyAlignment="1">
      <alignment horizontal="center" vertical="center" wrapText="1"/>
    </xf>
    <xf numFmtId="0" fontId="10" fillId="0" borderId="10" xfId="0" applyNumberFormat="1" applyFont="1" applyBorder="1" applyAlignment="1">
      <alignment horizontal="center" vertical="center" wrapText="1"/>
    </xf>
    <xf numFmtId="0" fontId="10" fillId="0" borderId="25" xfId="0" applyNumberFormat="1" applyFont="1" applyBorder="1" applyAlignment="1">
      <alignment horizontal="center" vertical="center"/>
    </xf>
    <xf numFmtId="0" fontId="10" fillId="0" borderId="37" xfId="0" applyNumberFormat="1" applyFont="1" applyBorder="1" applyAlignment="1">
      <alignment horizontal="center" vertical="center" wrapText="1"/>
    </xf>
    <xf numFmtId="0" fontId="10" fillId="0" borderId="14" xfId="0" applyNumberFormat="1" applyFont="1" applyBorder="1" applyAlignment="1">
      <alignment horizontal="center" vertical="center" wrapText="1"/>
    </xf>
    <xf numFmtId="0" fontId="14" fillId="0" borderId="0" xfId="0" applyFont="1" applyAlignment="1">
      <alignment horizont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14" fillId="0" borderId="33" xfId="0" applyFont="1" applyBorder="1" applyAlignment="1">
      <alignment horizontal="right"/>
    </xf>
    <xf numFmtId="0" fontId="14" fillId="0" borderId="12" xfId="0" applyFont="1" applyBorder="1" applyAlignment="1">
      <alignment horizontal="right"/>
    </xf>
    <xf numFmtId="0" fontId="14" fillId="0" borderId="46" xfId="0" applyFont="1" applyBorder="1" applyAlignment="1">
      <alignment horizontal="right"/>
    </xf>
    <xf numFmtId="0" fontId="14" fillId="0" borderId="0" xfId="0" applyFont="1" applyAlignment="1">
      <alignment horizontal="center" vertical="center" wrapText="1"/>
    </xf>
    <xf numFmtId="0" fontId="14" fillId="0" borderId="33" xfId="0" applyFont="1" applyBorder="1" applyAlignment="1">
      <alignment horizontal="right" wrapText="1"/>
    </xf>
    <xf numFmtId="0" fontId="14" fillId="0" borderId="46" xfId="0" applyFont="1" applyBorder="1" applyAlignment="1">
      <alignment horizontal="right" wrapText="1"/>
    </xf>
    <xf numFmtId="0" fontId="14" fillId="0" borderId="12" xfId="0" applyFont="1" applyBorder="1" applyAlignment="1">
      <alignment horizontal="right" wrapText="1"/>
    </xf>
    <xf numFmtId="0" fontId="69" fillId="0" borderId="33" xfId="0" applyFont="1" applyBorder="1" applyAlignment="1">
      <alignment horizontal="right" vertical="center" wrapText="1"/>
    </xf>
    <xf numFmtId="0" fontId="69" fillId="0" borderId="46" xfId="0" applyFont="1" applyBorder="1" applyAlignment="1">
      <alignment horizontal="right" vertical="center" wrapText="1"/>
    </xf>
    <xf numFmtId="0" fontId="69" fillId="0" borderId="12" xfId="0" applyFont="1" applyBorder="1" applyAlignment="1">
      <alignment horizontal="right" vertical="center" wrapText="1"/>
    </xf>
    <xf numFmtId="4" fontId="69" fillId="0" borderId="33" xfId="0" applyNumberFormat="1" applyFont="1" applyBorder="1" applyAlignment="1">
      <alignment horizontal="right" vertical="center" wrapText="1"/>
    </xf>
    <xf numFmtId="4" fontId="69" fillId="0" borderId="12" xfId="0" applyNumberFormat="1" applyFont="1" applyBorder="1" applyAlignment="1">
      <alignment horizontal="right" vertical="center" wrapText="1"/>
    </xf>
    <xf numFmtId="4" fontId="71" fillId="0" borderId="33" xfId="0" applyNumberFormat="1" applyFont="1" applyBorder="1" applyAlignment="1">
      <alignment horizontal="right" vertical="center" wrapText="1"/>
    </xf>
    <xf numFmtId="4" fontId="71" fillId="0" borderId="12" xfId="0" applyNumberFormat="1" applyFont="1" applyBorder="1" applyAlignment="1">
      <alignment horizontal="right" vertical="center" wrapText="1"/>
    </xf>
    <xf numFmtId="0" fontId="69" fillId="0" borderId="33" xfId="0" applyFont="1" applyBorder="1" applyAlignment="1">
      <alignment horizontal="left" vertical="center" wrapText="1"/>
    </xf>
    <xf numFmtId="0" fontId="69" fillId="0" borderId="46" xfId="0" applyFont="1" applyBorder="1" applyAlignment="1">
      <alignment horizontal="left" vertical="center" wrapText="1"/>
    </xf>
    <xf numFmtId="0" fontId="69" fillId="0" borderId="12" xfId="0" applyFont="1" applyBorder="1" applyAlignment="1">
      <alignment horizontal="left" vertical="center" wrapText="1"/>
    </xf>
    <xf numFmtId="4" fontId="69" fillId="0" borderId="33" xfId="63" applyNumberFormat="1" applyFont="1" applyBorder="1" applyAlignment="1">
      <alignment horizontal="right" vertical="center" wrapText="1"/>
    </xf>
    <xf numFmtId="4" fontId="69" fillId="0" borderId="12" xfId="63" applyNumberFormat="1" applyFont="1" applyBorder="1" applyAlignment="1">
      <alignment horizontal="right" vertical="center" wrapText="1"/>
    </xf>
    <xf numFmtId="0" fontId="69" fillId="0" borderId="33" xfId="0" applyFont="1" applyBorder="1" applyAlignment="1">
      <alignment horizontal="center" vertical="center" wrapText="1"/>
    </xf>
    <xf numFmtId="0" fontId="69" fillId="0" borderId="46" xfId="0" applyFont="1" applyBorder="1" applyAlignment="1">
      <alignment horizontal="center" vertical="center" wrapText="1"/>
    </xf>
    <xf numFmtId="0" fontId="69" fillId="0" borderId="12" xfId="0" applyFont="1" applyBorder="1" applyAlignment="1">
      <alignment horizontal="center" vertical="center" wrapText="1"/>
    </xf>
    <xf numFmtId="4" fontId="69" fillId="0" borderId="33" xfId="0" applyNumberFormat="1" applyFont="1" applyBorder="1" applyAlignment="1">
      <alignment horizontal="center" vertical="center" wrapText="1"/>
    </xf>
    <xf numFmtId="0" fontId="69" fillId="0" borderId="0" xfId="0" applyFont="1" applyFill="1" applyAlignment="1">
      <alignment horizontal="center" vertical="center" wrapText="1"/>
    </xf>
    <xf numFmtId="0" fontId="69" fillId="0" borderId="0" xfId="0" applyFont="1" applyFill="1" applyBorder="1" applyAlignment="1">
      <alignment horizontal="left" vertical="center" wrapText="1"/>
    </xf>
    <xf numFmtId="4" fontId="69" fillId="0" borderId="12" xfId="0" applyNumberFormat="1" applyFont="1" applyBorder="1" applyAlignment="1">
      <alignment horizontal="center" vertical="center" wrapText="1"/>
    </xf>
    <xf numFmtId="0" fontId="71" fillId="0" borderId="33" xfId="0" applyFont="1" applyBorder="1" applyAlignment="1">
      <alignment horizontal="right" vertical="center" wrapText="1"/>
    </xf>
    <xf numFmtId="0" fontId="71" fillId="0" borderId="46" xfId="0" applyFont="1" applyBorder="1" applyAlignment="1">
      <alignment horizontal="right" vertical="center" wrapText="1"/>
    </xf>
    <xf numFmtId="0" fontId="71" fillId="0" borderId="12" xfId="0" applyFont="1" applyBorder="1" applyAlignment="1">
      <alignment horizontal="right" vertical="center" wrapText="1"/>
    </xf>
    <xf numFmtId="4" fontId="71" fillId="0" borderId="33" xfId="0" applyNumberFormat="1" applyFont="1" applyBorder="1" applyAlignment="1">
      <alignment horizontal="center" vertical="center" wrapText="1"/>
    </xf>
    <xf numFmtId="4" fontId="71" fillId="0" borderId="12" xfId="0" applyNumberFormat="1" applyFont="1" applyBorder="1" applyAlignment="1">
      <alignment horizontal="center" vertical="center" wrapText="1"/>
    </xf>
    <xf numFmtId="0" fontId="69" fillId="0" borderId="13" xfId="0" applyFont="1" applyBorder="1" applyAlignment="1">
      <alignment horizontal="center" vertical="center" wrapText="1"/>
    </xf>
    <xf numFmtId="0" fontId="69" fillId="0" borderId="31" xfId="0" applyFont="1" applyBorder="1" applyAlignment="1">
      <alignment horizontal="center" vertical="center" wrapText="1"/>
    </xf>
    <xf numFmtId="0" fontId="69" fillId="0" borderId="14" xfId="0" applyFont="1" applyBorder="1" applyAlignment="1">
      <alignment horizontal="center" vertical="center" wrapText="1"/>
    </xf>
    <xf numFmtId="0" fontId="71" fillId="0" borderId="33" xfId="0" applyFont="1" applyBorder="1" applyAlignment="1">
      <alignment horizontal="right" wrapText="1"/>
    </xf>
    <xf numFmtId="0" fontId="71" fillId="0" borderId="12" xfId="0" applyFont="1" applyBorder="1" applyAlignment="1">
      <alignment horizontal="right" wrapText="1"/>
    </xf>
    <xf numFmtId="0" fontId="69" fillId="0" borderId="13" xfId="0" applyFont="1" applyFill="1" applyBorder="1" applyAlignment="1">
      <alignment horizontal="center" vertical="center" wrapText="1"/>
    </xf>
    <xf numFmtId="0" fontId="69" fillId="0" borderId="31" xfId="0" applyFont="1" applyFill="1" applyBorder="1" applyAlignment="1">
      <alignment horizontal="center" vertical="center" wrapText="1"/>
    </xf>
    <xf numFmtId="0" fontId="69" fillId="0" borderId="14" xfId="0" applyFont="1" applyFill="1" applyBorder="1" applyAlignment="1">
      <alignment horizontal="center" vertical="center" wrapText="1"/>
    </xf>
    <xf numFmtId="0" fontId="71" fillId="0" borderId="0" xfId="0" applyFont="1" applyAlignment="1">
      <alignment horizontal="center" vertical="center" wrapText="1"/>
    </xf>
    <xf numFmtId="0" fontId="69" fillId="0" borderId="0" xfId="0" applyFont="1" applyBorder="1" applyAlignment="1">
      <alignment horizontal="right" vertical="center" wrapText="1"/>
    </xf>
    <xf numFmtId="0" fontId="71" fillId="0" borderId="15" xfId="0" applyFont="1" applyBorder="1" applyAlignment="1">
      <alignment horizontal="center" vertical="center" wrapText="1"/>
    </xf>
    <xf numFmtId="0" fontId="71" fillId="0" borderId="0" xfId="0" applyFont="1" applyBorder="1" applyAlignment="1">
      <alignment horizontal="center" vertical="center" wrapText="1"/>
    </xf>
    <xf numFmtId="0" fontId="69" fillId="0" borderId="0" xfId="0" applyFont="1" applyBorder="1" applyAlignment="1">
      <alignment horizontal="center" vertical="center" wrapText="1"/>
    </xf>
    <xf numFmtId="171" fontId="69" fillId="0" borderId="0" xfId="63" applyNumberFormat="1" applyFont="1" applyFill="1" applyBorder="1" applyAlignment="1">
      <alignment horizontal="center" vertical="center" wrapText="1"/>
    </xf>
    <xf numFmtId="0" fontId="69" fillId="0" borderId="0" xfId="0" applyFont="1" applyFill="1" applyBorder="1" applyAlignment="1">
      <alignment horizontal="center" vertical="center" wrapText="1"/>
    </xf>
    <xf numFmtId="0" fontId="69" fillId="0" borderId="33" xfId="0" applyFont="1" applyBorder="1" applyAlignment="1">
      <alignment vertical="center" wrapText="1"/>
    </xf>
    <xf numFmtId="0" fontId="69" fillId="0" borderId="12" xfId="0" applyFont="1" applyBorder="1" applyAlignment="1">
      <alignment vertical="center" wrapText="1"/>
    </xf>
    <xf numFmtId="0" fontId="69" fillId="0" borderId="0" xfId="0" applyFont="1" applyBorder="1" applyAlignment="1">
      <alignment horizontal="left" vertical="center" wrapText="1"/>
    </xf>
    <xf numFmtId="0" fontId="71" fillId="0" borderId="15" xfId="0" applyFont="1" applyBorder="1" applyAlignment="1">
      <alignment horizontal="left" vertical="center" wrapText="1"/>
    </xf>
    <xf numFmtId="0" fontId="69" fillId="0" borderId="0" xfId="0" applyFont="1" applyAlignment="1">
      <alignment horizontal="center" vertical="center" wrapText="1"/>
    </xf>
    <xf numFmtId="0" fontId="71" fillId="0" borderId="46"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4"/>
  <sheetViews>
    <sheetView zoomScalePageLayoutView="0" workbookViewId="0" topLeftCell="A1">
      <selection activeCell="M12" sqref="M12"/>
    </sheetView>
  </sheetViews>
  <sheetFormatPr defaultColWidth="9.140625" defaultRowHeight="15"/>
  <cols>
    <col min="9" max="9" width="21.140625" style="0" customWidth="1"/>
  </cols>
  <sheetData>
    <row r="1" spans="1:9" ht="15">
      <c r="A1" s="51"/>
      <c r="B1" s="51"/>
      <c r="C1" s="51"/>
      <c r="D1" s="51"/>
      <c r="E1" s="51"/>
      <c r="F1" s="284" t="s">
        <v>31</v>
      </c>
      <c r="G1" s="284"/>
      <c r="H1" s="284"/>
      <c r="I1" s="284"/>
    </row>
    <row r="2" spans="1:9" ht="15">
      <c r="A2" s="51"/>
      <c r="B2" s="51"/>
      <c r="C2" s="51"/>
      <c r="D2" s="51"/>
      <c r="E2" s="51"/>
      <c r="F2" s="279" t="s">
        <v>581</v>
      </c>
      <c r="G2" s="279"/>
      <c r="H2" s="279"/>
      <c r="I2" s="279"/>
    </row>
    <row r="3" spans="1:9" ht="15">
      <c r="A3" s="51"/>
      <c r="B3" s="51"/>
      <c r="C3" s="51"/>
      <c r="D3" s="51"/>
      <c r="E3" s="51"/>
      <c r="F3" s="279" t="s">
        <v>237</v>
      </c>
      <c r="G3" s="279"/>
      <c r="H3" s="279"/>
      <c r="I3" s="279"/>
    </row>
    <row r="4" spans="1:9" ht="15">
      <c r="A4" s="51"/>
      <c r="B4" s="51"/>
      <c r="C4" s="51"/>
      <c r="D4" s="51"/>
      <c r="E4" s="51"/>
      <c r="F4" s="287" t="s">
        <v>238</v>
      </c>
      <c r="G4" s="287"/>
      <c r="H4" s="287"/>
      <c r="I4" s="287"/>
    </row>
    <row r="5" spans="1:9" ht="15">
      <c r="A5" s="51"/>
      <c r="B5" s="51"/>
      <c r="C5" s="51"/>
      <c r="D5" s="51"/>
      <c r="E5" s="51"/>
      <c r="F5" s="285" t="s">
        <v>239</v>
      </c>
      <c r="G5" s="285"/>
      <c r="H5" s="285"/>
      <c r="I5" s="285"/>
    </row>
    <row r="6" spans="1:9" ht="15">
      <c r="A6" s="51"/>
      <c r="B6" s="51"/>
      <c r="C6" s="51"/>
      <c r="D6" s="51"/>
      <c r="E6" s="51"/>
      <c r="F6" s="54"/>
      <c r="G6" s="54"/>
      <c r="H6" s="284" t="s">
        <v>582</v>
      </c>
      <c r="I6" s="284"/>
    </row>
    <row r="7" spans="1:9" ht="15">
      <c r="A7" s="51"/>
      <c r="B7" s="51"/>
      <c r="C7" s="51"/>
      <c r="D7" s="51"/>
      <c r="E7" s="51"/>
      <c r="F7" s="285" t="s">
        <v>32</v>
      </c>
      <c r="G7" s="285"/>
      <c r="H7" s="284" t="s">
        <v>33</v>
      </c>
      <c r="I7" s="284"/>
    </row>
    <row r="8" spans="1:9" ht="15">
      <c r="A8" s="51"/>
      <c r="B8" s="51"/>
      <c r="C8" s="51"/>
      <c r="D8" s="51"/>
      <c r="E8" s="51"/>
      <c r="F8" s="51"/>
      <c r="G8" s="51"/>
      <c r="H8" s="51"/>
      <c r="I8" s="51"/>
    </row>
    <row r="9" spans="1:9" ht="15">
      <c r="A9" s="51"/>
      <c r="B9" s="51"/>
      <c r="C9" s="51"/>
      <c r="D9" s="51"/>
      <c r="E9" s="51"/>
      <c r="F9" s="51" t="s">
        <v>240</v>
      </c>
      <c r="G9" s="286" t="s">
        <v>600</v>
      </c>
      <c r="H9" s="286"/>
      <c r="I9" s="286"/>
    </row>
    <row r="10" spans="1:9" ht="15">
      <c r="A10" s="51"/>
      <c r="B10" s="51"/>
      <c r="C10" s="51"/>
      <c r="D10" s="51"/>
      <c r="E10" s="51"/>
      <c r="F10" s="51"/>
      <c r="G10" s="53"/>
      <c r="H10" s="53"/>
      <c r="I10" s="53"/>
    </row>
    <row r="11" spans="1:9" ht="15">
      <c r="A11" s="51"/>
      <c r="B11" s="51"/>
      <c r="C11" s="51"/>
      <c r="D11" s="51"/>
      <c r="E11" s="51"/>
      <c r="F11" s="51"/>
      <c r="G11" s="51"/>
      <c r="H11" s="51"/>
      <c r="I11" s="51"/>
    </row>
    <row r="12" spans="1:9" ht="44.25" customHeight="1">
      <c r="A12" s="281" t="s">
        <v>612</v>
      </c>
      <c r="B12" s="281"/>
      <c r="C12" s="281"/>
      <c r="D12" s="281"/>
      <c r="E12" s="281"/>
      <c r="F12" s="281"/>
      <c r="G12" s="281"/>
      <c r="H12" s="281"/>
      <c r="I12" s="281"/>
    </row>
    <row r="13" spans="1:9" ht="33.75" customHeight="1">
      <c r="A13" s="282" t="s">
        <v>241</v>
      </c>
      <c r="B13" s="282"/>
      <c r="C13" s="282"/>
      <c r="D13" s="282"/>
      <c r="E13" s="282"/>
      <c r="F13" s="282"/>
      <c r="G13" s="282"/>
      <c r="H13" s="282"/>
      <c r="I13" s="282"/>
    </row>
    <row r="14" spans="1:9" ht="15">
      <c r="A14" s="55"/>
      <c r="B14" s="55"/>
      <c r="C14" s="55"/>
      <c r="D14" s="55"/>
      <c r="E14" s="55"/>
      <c r="F14" s="55"/>
      <c r="G14" s="55"/>
      <c r="H14" s="55"/>
      <c r="I14" s="55"/>
    </row>
    <row r="15" spans="1:9" ht="15">
      <c r="A15" s="51"/>
      <c r="B15" s="51"/>
      <c r="C15" s="51"/>
      <c r="D15" s="51"/>
      <c r="E15" s="51"/>
      <c r="F15" s="51"/>
      <c r="G15" s="51"/>
      <c r="H15" s="51"/>
      <c r="I15" s="52" t="s">
        <v>4</v>
      </c>
    </row>
    <row r="16" spans="1:9" ht="15">
      <c r="A16" s="283" t="s">
        <v>601</v>
      </c>
      <c r="B16" s="284"/>
      <c r="C16" s="284"/>
      <c r="D16" s="284"/>
      <c r="E16" s="284"/>
      <c r="F16" s="284"/>
      <c r="G16" s="279" t="s">
        <v>5</v>
      </c>
      <c r="H16" s="280"/>
      <c r="I16" s="56">
        <v>44195</v>
      </c>
    </row>
    <row r="17" spans="1:9" ht="23.25" customHeight="1">
      <c r="A17" s="275"/>
      <c r="B17" s="276"/>
      <c r="C17" s="276"/>
      <c r="D17" s="276"/>
      <c r="E17" s="276"/>
      <c r="F17" s="276"/>
      <c r="G17" s="277" t="s">
        <v>242</v>
      </c>
      <c r="H17" s="278"/>
      <c r="I17" s="56"/>
    </row>
    <row r="18" spans="1:9" ht="39" customHeight="1">
      <c r="A18" s="272" t="s">
        <v>243</v>
      </c>
      <c r="B18" s="272"/>
      <c r="C18" s="272"/>
      <c r="D18" s="272"/>
      <c r="E18" s="272"/>
      <c r="F18" s="272"/>
      <c r="G18" s="279" t="s">
        <v>244</v>
      </c>
      <c r="H18" s="280"/>
      <c r="I18" s="57">
        <v>46276210</v>
      </c>
    </row>
    <row r="19" spans="1:9" ht="15">
      <c r="A19" s="51"/>
      <c r="B19" s="51"/>
      <c r="C19" s="51"/>
      <c r="D19" s="51"/>
      <c r="E19" s="51"/>
      <c r="F19" s="51"/>
      <c r="G19" s="279" t="s">
        <v>6</v>
      </c>
      <c r="H19" s="280"/>
      <c r="I19" s="57">
        <v>919</v>
      </c>
    </row>
    <row r="20" spans="1:9" ht="15">
      <c r="A20" s="51"/>
      <c r="B20" s="51"/>
      <c r="C20" s="51"/>
      <c r="D20" s="51"/>
      <c r="E20" s="51"/>
      <c r="F20" s="51"/>
      <c r="G20" s="279" t="s">
        <v>7</v>
      </c>
      <c r="H20" s="280"/>
      <c r="I20" s="58">
        <v>4704045100</v>
      </c>
    </row>
    <row r="21" spans="1:9" ht="27.75" customHeight="1">
      <c r="A21" s="272" t="s">
        <v>245</v>
      </c>
      <c r="B21" s="272"/>
      <c r="C21" s="272"/>
      <c r="D21" s="272"/>
      <c r="E21" s="272"/>
      <c r="F21" s="272"/>
      <c r="G21" s="279" t="s">
        <v>8</v>
      </c>
      <c r="H21" s="280"/>
      <c r="I21" s="59">
        <v>470401001</v>
      </c>
    </row>
    <row r="22" spans="1:9" ht="21" customHeight="1">
      <c r="A22" s="272" t="s">
        <v>39</v>
      </c>
      <c r="B22" s="272"/>
      <c r="C22" s="272"/>
      <c r="D22" s="272"/>
      <c r="E22" s="273" t="s">
        <v>40</v>
      </c>
      <c r="F22" s="273"/>
      <c r="G22" s="273"/>
      <c r="H22" s="274"/>
      <c r="I22" s="57">
        <v>383</v>
      </c>
    </row>
    <row r="23" spans="1:9" ht="15">
      <c r="A23" s="60"/>
      <c r="B23" s="60"/>
      <c r="C23" s="60"/>
      <c r="D23" s="60"/>
      <c r="E23" s="61"/>
      <c r="F23" s="61"/>
      <c r="G23" s="61"/>
      <c r="H23" s="62"/>
      <c r="I23" s="63"/>
    </row>
    <row r="24" spans="1:9" ht="15">
      <c r="A24" s="51"/>
      <c r="B24" s="51"/>
      <c r="C24" s="51"/>
      <c r="D24" s="51"/>
      <c r="E24" s="51"/>
      <c r="F24" s="51"/>
      <c r="G24" s="51"/>
      <c r="H24" s="51"/>
      <c r="I24" s="51"/>
    </row>
  </sheetData>
  <sheetProtection/>
  <mergeCells count="23">
    <mergeCell ref="H6:I6"/>
    <mergeCell ref="F7:G7"/>
    <mergeCell ref="H7:I7"/>
    <mergeCell ref="G9:I9"/>
    <mergeCell ref="F1:I1"/>
    <mergeCell ref="F2:I2"/>
    <mergeCell ref="F3:I3"/>
    <mergeCell ref="F4:I4"/>
    <mergeCell ref="F5:I5"/>
    <mergeCell ref="A12:I12"/>
    <mergeCell ref="A13:I13"/>
    <mergeCell ref="A16:F16"/>
    <mergeCell ref="G16:H16"/>
    <mergeCell ref="A21:F21"/>
    <mergeCell ref="G21:H21"/>
    <mergeCell ref="A22:D22"/>
    <mergeCell ref="E22:H22"/>
    <mergeCell ref="A17:F17"/>
    <mergeCell ref="G17:H17"/>
    <mergeCell ref="A18:F18"/>
    <mergeCell ref="G18:H18"/>
    <mergeCell ref="G19:H19"/>
    <mergeCell ref="G20:H20"/>
  </mergeCells>
  <printOptions horizontalCentered="1"/>
  <pageMargins left="0.5118110236220472" right="0.5118110236220472" top="0.5511811023622047" bottom="0.5511811023622047" header="0.31496062992125984" footer="0.31496062992125984"/>
  <pageSetup fitToHeight="1" fitToWidth="1" horizontalDpi="600" verticalDpi="600" orientation="portrait" paperSize="9" scale="97" r:id="rId1"/>
</worksheet>
</file>

<file path=xl/worksheets/sheet2.xml><?xml version="1.0" encoding="utf-8"?>
<worksheet xmlns="http://schemas.openxmlformats.org/spreadsheetml/2006/main" xmlns:r="http://schemas.openxmlformats.org/officeDocument/2006/relationships">
  <dimension ref="A1:J251"/>
  <sheetViews>
    <sheetView zoomScalePageLayoutView="0" workbookViewId="0" topLeftCell="A107">
      <selection activeCell="E117" sqref="E117:E118"/>
    </sheetView>
  </sheetViews>
  <sheetFormatPr defaultColWidth="8.8515625" defaultRowHeight="15"/>
  <cols>
    <col min="1" max="1" width="67.57421875" style="1" customWidth="1"/>
    <col min="2" max="2" width="6.8515625" style="1" customWidth="1"/>
    <col min="3" max="3" width="16.7109375" style="1" customWidth="1"/>
    <col min="4" max="4" width="11.7109375" style="1" customWidth="1"/>
    <col min="5" max="5" width="14.421875" style="1" customWidth="1"/>
    <col min="6" max="6" width="14.140625" style="1" customWidth="1"/>
    <col min="7" max="7" width="13.421875" style="1" customWidth="1"/>
    <col min="8" max="8" width="13.28125" style="1" customWidth="1"/>
    <col min="9" max="9" width="8.8515625" style="1" customWidth="1"/>
    <col min="10" max="10" width="17.00390625" style="1" bestFit="1" customWidth="1"/>
    <col min="11" max="16384" width="8.8515625" style="1" customWidth="1"/>
  </cols>
  <sheetData>
    <row r="1" spans="1:8" s="2" customFormat="1" ht="25.5" customHeight="1">
      <c r="A1" s="288" t="s">
        <v>41</v>
      </c>
      <c r="B1" s="288"/>
      <c r="C1" s="288"/>
      <c r="D1" s="288"/>
      <c r="E1" s="288"/>
      <c r="F1" s="288"/>
      <c r="G1" s="288"/>
      <c r="H1" s="288"/>
    </row>
    <row r="2" spans="1:8" ht="19.5" customHeight="1">
      <c r="A2" s="289"/>
      <c r="B2" s="289"/>
      <c r="C2" s="289"/>
      <c r="D2" s="289"/>
      <c r="E2" s="289"/>
      <c r="F2" s="289"/>
      <c r="G2" s="289"/>
      <c r="H2" s="289"/>
    </row>
    <row r="3" spans="1:8" ht="21" customHeight="1">
      <c r="A3" s="290" t="s">
        <v>0</v>
      </c>
      <c r="B3" s="290" t="s">
        <v>9</v>
      </c>
      <c r="C3" s="290" t="s">
        <v>29</v>
      </c>
      <c r="D3" s="290" t="s">
        <v>42</v>
      </c>
      <c r="E3" s="290" t="s">
        <v>2</v>
      </c>
      <c r="F3" s="290"/>
      <c r="G3" s="290"/>
      <c r="H3" s="290"/>
    </row>
    <row r="4" spans="1:8" ht="57.75" customHeight="1">
      <c r="A4" s="290"/>
      <c r="B4" s="290"/>
      <c r="C4" s="290"/>
      <c r="D4" s="290"/>
      <c r="E4" s="13" t="s">
        <v>603</v>
      </c>
      <c r="F4" s="27" t="s">
        <v>604</v>
      </c>
      <c r="G4" s="13" t="s">
        <v>605</v>
      </c>
      <c r="H4" s="13" t="s">
        <v>43</v>
      </c>
    </row>
    <row r="5" spans="1:8" ht="15.75" customHeight="1">
      <c r="A5" s="13">
        <v>1</v>
      </c>
      <c r="B5" s="13">
        <v>2</v>
      </c>
      <c r="C5" s="13">
        <v>3</v>
      </c>
      <c r="D5" s="13">
        <v>4</v>
      </c>
      <c r="E5" s="13">
        <v>5</v>
      </c>
      <c r="F5" s="13">
        <v>6</v>
      </c>
      <c r="G5" s="13">
        <v>7</v>
      </c>
      <c r="H5" s="13">
        <v>8</v>
      </c>
    </row>
    <row r="6" spans="1:8" ht="27.75" customHeight="1">
      <c r="A6" s="26" t="s">
        <v>44</v>
      </c>
      <c r="B6" s="28" t="s">
        <v>28</v>
      </c>
      <c r="C6" s="13" t="s">
        <v>14</v>
      </c>
      <c r="D6" s="13" t="s">
        <v>14</v>
      </c>
      <c r="E6" s="39">
        <v>0</v>
      </c>
      <c r="F6" s="42">
        <v>0</v>
      </c>
      <c r="G6" s="42">
        <v>0</v>
      </c>
      <c r="H6" s="13"/>
    </row>
    <row r="7" spans="1:8" ht="25.5" customHeight="1">
      <c r="A7" s="29" t="s">
        <v>45</v>
      </c>
      <c r="B7" s="28" t="s">
        <v>92</v>
      </c>
      <c r="C7" s="13" t="s">
        <v>14</v>
      </c>
      <c r="D7" s="13" t="s">
        <v>14</v>
      </c>
      <c r="E7" s="40">
        <v>0</v>
      </c>
      <c r="F7" s="41">
        <v>0</v>
      </c>
      <c r="G7" s="40">
        <v>0</v>
      </c>
      <c r="H7" s="13"/>
    </row>
    <row r="8" spans="1:8" ht="15">
      <c r="A8" s="31" t="s">
        <v>46</v>
      </c>
      <c r="B8" s="28" t="s">
        <v>93</v>
      </c>
      <c r="C8" s="28"/>
      <c r="D8" s="28"/>
      <c r="E8" s="42">
        <f>E10+E12+E34+E45+E32</f>
        <v>86283652</v>
      </c>
      <c r="F8" s="42">
        <f>F10+F12+F31+F35+F36+F49</f>
        <v>82696652</v>
      </c>
      <c r="G8" s="42">
        <f>G10+G12+G31+G35+G36+G49</f>
        <v>8979200</v>
      </c>
      <c r="H8" s="13"/>
    </row>
    <row r="9" spans="1:8" ht="18" customHeight="1">
      <c r="A9" s="31" t="s">
        <v>1</v>
      </c>
      <c r="B9" s="30"/>
      <c r="C9" s="28"/>
      <c r="D9" s="28"/>
      <c r="E9" s="42"/>
      <c r="F9" s="41"/>
      <c r="G9" s="40"/>
      <c r="H9" s="13"/>
    </row>
    <row r="10" spans="1:8" ht="24.75" customHeight="1">
      <c r="A10" s="32" t="s">
        <v>47</v>
      </c>
      <c r="B10" s="30" t="s">
        <v>94</v>
      </c>
      <c r="C10" s="64" t="s">
        <v>12</v>
      </c>
      <c r="D10" s="64" t="s">
        <v>210</v>
      </c>
      <c r="E10" s="42">
        <v>0</v>
      </c>
      <c r="F10" s="39">
        <v>0</v>
      </c>
      <c r="G10" s="42">
        <v>0</v>
      </c>
      <c r="H10" s="13"/>
    </row>
    <row r="11" spans="1:8" ht="15">
      <c r="A11" s="32" t="s">
        <v>1</v>
      </c>
      <c r="B11" s="28" t="s">
        <v>95</v>
      </c>
      <c r="C11" s="28"/>
      <c r="D11" s="28"/>
      <c r="E11" s="40"/>
      <c r="F11" s="41"/>
      <c r="G11" s="40"/>
      <c r="H11" s="13"/>
    </row>
    <row r="12" spans="1:8" ht="24.75" customHeight="1">
      <c r="A12" s="29" t="s">
        <v>48</v>
      </c>
      <c r="B12" s="28" t="s">
        <v>96</v>
      </c>
      <c r="C12" s="64" t="s">
        <v>13</v>
      </c>
      <c r="D12" s="64" t="s">
        <v>153</v>
      </c>
      <c r="E12" s="42">
        <f>SUM(E13:E28)</f>
        <v>86283652</v>
      </c>
      <c r="F12" s="42">
        <f>SUM(F13:F28)</f>
        <v>82696652</v>
      </c>
      <c r="G12" s="42">
        <f>SUM(G13:G28)</f>
        <v>8979200</v>
      </c>
      <c r="H12" s="13"/>
    </row>
    <row r="13" spans="1:8" ht="24.75" customHeight="1">
      <c r="A13" s="29" t="s">
        <v>1</v>
      </c>
      <c r="B13" s="28"/>
      <c r="C13" s="28"/>
      <c r="D13" s="28"/>
      <c r="E13" s="40"/>
      <c r="F13" s="41"/>
      <c r="G13" s="40"/>
      <c r="H13" s="13"/>
    </row>
    <row r="14" spans="1:8" ht="24.75" customHeight="1">
      <c r="A14" s="29" t="s">
        <v>474</v>
      </c>
      <c r="B14" s="28"/>
      <c r="C14" s="28" t="s">
        <v>13</v>
      </c>
      <c r="D14" s="28" t="s">
        <v>153</v>
      </c>
      <c r="E14" s="40">
        <v>0</v>
      </c>
      <c r="F14" s="41">
        <v>0</v>
      </c>
      <c r="G14" s="40">
        <v>0</v>
      </c>
      <c r="H14" s="197"/>
    </row>
    <row r="15" spans="1:8" ht="24.75" customHeight="1">
      <c r="A15" s="26" t="s">
        <v>202</v>
      </c>
      <c r="B15" s="28"/>
      <c r="C15" s="28" t="s">
        <v>13</v>
      </c>
      <c r="D15" s="28" t="s">
        <v>153</v>
      </c>
      <c r="E15" s="40">
        <v>8188190</v>
      </c>
      <c r="F15" s="41">
        <v>8979200</v>
      </c>
      <c r="G15" s="40">
        <v>8979200</v>
      </c>
      <c r="H15" s="33"/>
    </row>
    <row r="16" spans="1:8" ht="24.75" customHeight="1">
      <c r="A16" s="26" t="s">
        <v>203</v>
      </c>
      <c r="B16" s="28"/>
      <c r="C16" s="28" t="s">
        <v>13</v>
      </c>
      <c r="D16" s="28" t="s">
        <v>153</v>
      </c>
      <c r="E16" s="40">
        <v>661000</v>
      </c>
      <c r="F16" s="41">
        <v>0</v>
      </c>
      <c r="G16" s="40">
        <v>0</v>
      </c>
      <c r="H16" s="33"/>
    </row>
    <row r="17" spans="1:8" ht="24.75" customHeight="1">
      <c r="A17" s="26" t="s">
        <v>204</v>
      </c>
      <c r="B17" s="28"/>
      <c r="C17" s="28" t="s">
        <v>13</v>
      </c>
      <c r="D17" s="28" t="s">
        <v>153</v>
      </c>
      <c r="E17" s="40">
        <v>1400000</v>
      </c>
      <c r="F17" s="41">
        <v>0</v>
      </c>
      <c r="G17" s="40">
        <v>0</v>
      </c>
      <c r="H17" s="33"/>
    </row>
    <row r="18" spans="1:8" ht="24.75" customHeight="1" hidden="1">
      <c r="A18" s="26" t="s">
        <v>201</v>
      </c>
      <c r="B18" s="28"/>
      <c r="C18" s="28" t="s">
        <v>13</v>
      </c>
      <c r="D18" s="28"/>
      <c r="E18" s="40"/>
      <c r="F18" s="41">
        <v>0</v>
      </c>
      <c r="G18" s="40">
        <v>0</v>
      </c>
      <c r="H18" s="33"/>
    </row>
    <row r="19" spans="1:8" ht="34.5" customHeight="1" hidden="1">
      <c r="A19" s="26" t="s">
        <v>205</v>
      </c>
      <c r="B19" s="28"/>
      <c r="C19" s="28" t="s">
        <v>13</v>
      </c>
      <c r="D19" s="28" t="s">
        <v>153</v>
      </c>
      <c r="E19" s="40"/>
      <c r="F19" s="41">
        <v>0</v>
      </c>
      <c r="G19" s="40">
        <v>0</v>
      </c>
      <c r="H19" s="33"/>
    </row>
    <row r="20" spans="1:8" ht="34.5" customHeight="1">
      <c r="A20" s="26" t="s">
        <v>542</v>
      </c>
      <c r="B20" s="28"/>
      <c r="C20" s="28" t="s">
        <v>13</v>
      </c>
      <c r="D20" s="28" t="s">
        <v>153</v>
      </c>
      <c r="E20" s="40">
        <v>0</v>
      </c>
      <c r="F20" s="41">
        <v>0</v>
      </c>
      <c r="G20" s="40">
        <v>0</v>
      </c>
      <c r="H20" s="215"/>
    </row>
    <row r="21" spans="1:8" ht="34.5" customHeight="1">
      <c r="A21" s="26" t="s">
        <v>585</v>
      </c>
      <c r="B21" s="28"/>
      <c r="C21" s="28" t="s">
        <v>13</v>
      </c>
      <c r="D21" s="28" t="s">
        <v>153</v>
      </c>
      <c r="E21" s="40">
        <v>32000</v>
      </c>
      <c r="F21" s="41">
        <v>0</v>
      </c>
      <c r="G21" s="40">
        <v>0</v>
      </c>
      <c r="H21" s="33"/>
    </row>
    <row r="22" spans="1:8" ht="34.5" customHeight="1">
      <c r="A22" s="26" t="s">
        <v>578</v>
      </c>
      <c r="B22" s="28"/>
      <c r="C22" s="28" t="s">
        <v>13</v>
      </c>
      <c r="D22" s="28" t="s">
        <v>153</v>
      </c>
      <c r="E22" s="40">
        <v>2285010</v>
      </c>
      <c r="F22" s="41">
        <v>0</v>
      </c>
      <c r="G22" s="40">
        <v>0</v>
      </c>
      <c r="H22" s="197"/>
    </row>
    <row r="23" spans="1:8" ht="24.75" customHeight="1">
      <c r="A23" s="26" t="s">
        <v>206</v>
      </c>
      <c r="B23" s="28"/>
      <c r="C23" s="28" t="s">
        <v>13</v>
      </c>
      <c r="D23" s="28" t="s">
        <v>153</v>
      </c>
      <c r="E23" s="40">
        <v>4696810</v>
      </c>
      <c r="F23" s="40">
        <v>4696810</v>
      </c>
      <c r="G23" s="40">
        <v>0</v>
      </c>
      <c r="H23" s="33"/>
    </row>
    <row r="24" spans="1:8" ht="24.75" customHeight="1">
      <c r="A24" s="26" t="s">
        <v>584</v>
      </c>
      <c r="B24" s="28"/>
      <c r="C24" s="28" t="s">
        <v>13</v>
      </c>
      <c r="D24" s="28" t="s">
        <v>153</v>
      </c>
      <c r="E24" s="40">
        <v>0</v>
      </c>
      <c r="F24" s="40">
        <v>0</v>
      </c>
      <c r="G24" s="40">
        <v>0</v>
      </c>
      <c r="H24" s="33"/>
    </row>
    <row r="25" spans="1:8" ht="24.75" customHeight="1">
      <c r="A25" s="26" t="s">
        <v>207</v>
      </c>
      <c r="B25" s="28"/>
      <c r="C25" s="28" t="s">
        <v>13</v>
      </c>
      <c r="D25" s="28" t="s">
        <v>153</v>
      </c>
      <c r="E25" s="40">
        <v>69020642</v>
      </c>
      <c r="F25" s="269">
        <v>69020642</v>
      </c>
      <c r="G25" s="40">
        <v>0</v>
      </c>
      <c r="H25" s="33"/>
    </row>
    <row r="26" spans="1:8" ht="24.75" customHeight="1" hidden="1">
      <c r="A26" s="29"/>
      <c r="B26" s="28"/>
      <c r="C26" s="28"/>
      <c r="D26" s="28"/>
      <c r="E26" s="40"/>
      <c r="F26" s="41"/>
      <c r="G26" s="40"/>
      <c r="H26" s="33"/>
    </row>
    <row r="27" spans="1:8" ht="24.75" customHeight="1" hidden="1">
      <c r="A27" s="29"/>
      <c r="B27" s="28"/>
      <c r="C27" s="28"/>
      <c r="D27" s="28"/>
      <c r="E27" s="40"/>
      <c r="F27" s="41"/>
      <c r="G27" s="40"/>
      <c r="H27" s="33"/>
    </row>
    <row r="28" spans="1:8" ht="24.75" customHeight="1" hidden="1">
      <c r="A28" s="29"/>
      <c r="B28" s="28"/>
      <c r="C28" s="28"/>
      <c r="D28" s="28"/>
      <c r="E28" s="40"/>
      <c r="F28" s="41"/>
      <c r="G28" s="40"/>
      <c r="H28" s="33"/>
    </row>
    <row r="29" spans="1:8" ht="34.5" customHeight="1">
      <c r="A29" s="29" t="s">
        <v>49</v>
      </c>
      <c r="B29" s="28" t="s">
        <v>97</v>
      </c>
      <c r="C29" s="28" t="s">
        <v>13</v>
      </c>
      <c r="D29" s="28"/>
      <c r="E29" s="40"/>
      <c r="F29" s="41"/>
      <c r="G29" s="40"/>
      <c r="H29" s="13"/>
    </row>
    <row r="30" spans="1:8" ht="37.5" customHeight="1">
      <c r="A30" s="29" t="s">
        <v>50</v>
      </c>
      <c r="B30" s="28" t="s">
        <v>98</v>
      </c>
      <c r="C30" s="28" t="s">
        <v>13</v>
      </c>
      <c r="D30" s="28"/>
      <c r="E30" s="40"/>
      <c r="F30" s="41"/>
      <c r="G30" s="40"/>
      <c r="H30" s="13"/>
    </row>
    <row r="31" spans="1:8" ht="24.75" customHeight="1">
      <c r="A31" s="29" t="s">
        <v>51</v>
      </c>
      <c r="B31" s="28"/>
      <c r="C31" s="28"/>
      <c r="D31" s="28"/>
      <c r="E31" s="40"/>
      <c r="F31" s="41"/>
      <c r="G31" s="40"/>
      <c r="H31" s="13"/>
    </row>
    <row r="32" spans="1:8" ht="15">
      <c r="A32" s="29" t="s">
        <v>1</v>
      </c>
      <c r="B32" s="28" t="s">
        <v>99</v>
      </c>
      <c r="C32" s="64" t="s">
        <v>15</v>
      </c>
      <c r="D32" s="28"/>
      <c r="E32" s="42">
        <f>E33</f>
        <v>0</v>
      </c>
      <c r="F32" s="42">
        <f>F33</f>
        <v>0</v>
      </c>
      <c r="G32" s="42">
        <f>G33</f>
        <v>0</v>
      </c>
      <c r="H32" s="13"/>
    </row>
    <row r="33" spans="1:8" ht="15">
      <c r="A33" s="29"/>
      <c r="B33" s="28" t="s">
        <v>100</v>
      </c>
      <c r="C33" s="28"/>
      <c r="D33" s="28" t="s">
        <v>583</v>
      </c>
      <c r="E33" s="40">
        <v>0</v>
      </c>
      <c r="F33" s="40">
        <v>0</v>
      </c>
      <c r="G33" s="40">
        <v>0</v>
      </c>
      <c r="H33" s="13"/>
    </row>
    <row r="34" spans="1:8" ht="15">
      <c r="A34" s="29" t="s">
        <v>52</v>
      </c>
      <c r="B34" s="64" t="s">
        <v>101</v>
      </c>
      <c r="C34" s="64" t="s">
        <v>16</v>
      </c>
      <c r="D34" s="64"/>
      <c r="E34" s="42">
        <f>E36+E41+E43</f>
        <v>0</v>
      </c>
      <c r="F34" s="42">
        <f>F35</f>
        <v>0</v>
      </c>
      <c r="G34" s="42">
        <f>G35</f>
        <v>0</v>
      </c>
      <c r="H34" s="13"/>
    </row>
    <row r="35" spans="1:8" ht="15">
      <c r="A35" s="29" t="s">
        <v>1</v>
      </c>
      <c r="B35" s="28"/>
      <c r="C35" s="28"/>
      <c r="D35" s="64"/>
      <c r="E35" s="42"/>
      <c r="F35" s="39"/>
      <c r="G35" s="42"/>
      <c r="H35" s="13"/>
    </row>
    <row r="36" spans="1:8" ht="15">
      <c r="A36" s="29" t="s">
        <v>53</v>
      </c>
      <c r="B36" s="28" t="s">
        <v>510</v>
      </c>
      <c r="C36" s="28" t="s">
        <v>16</v>
      </c>
      <c r="D36" s="64" t="s">
        <v>475</v>
      </c>
      <c r="E36" s="42">
        <f>SUM(E37:E40)</f>
        <v>0</v>
      </c>
      <c r="F36" s="39">
        <v>0</v>
      </c>
      <c r="G36" s="42">
        <v>0</v>
      </c>
      <c r="H36" s="13"/>
    </row>
    <row r="37" spans="1:8" ht="25.5">
      <c r="A37" s="29" t="s">
        <v>476</v>
      </c>
      <c r="B37" s="28"/>
      <c r="C37" s="28"/>
      <c r="D37" s="28" t="s">
        <v>475</v>
      </c>
      <c r="E37" s="40">
        <v>0</v>
      </c>
      <c r="F37" s="40">
        <v>0</v>
      </c>
      <c r="G37" s="40">
        <v>0</v>
      </c>
      <c r="H37" s="197"/>
    </row>
    <row r="38" spans="1:8" ht="25.5">
      <c r="A38" s="29" t="s">
        <v>477</v>
      </c>
      <c r="B38" s="28"/>
      <c r="C38" s="28"/>
      <c r="D38" s="28" t="s">
        <v>475</v>
      </c>
      <c r="E38" s="40">
        <v>0</v>
      </c>
      <c r="F38" s="40">
        <v>0</v>
      </c>
      <c r="G38" s="40">
        <v>0</v>
      </c>
      <c r="H38" s="197"/>
    </row>
    <row r="39" spans="1:8" ht="38.25">
      <c r="A39" s="29" t="s">
        <v>478</v>
      </c>
      <c r="B39" s="28"/>
      <c r="C39" s="28"/>
      <c r="D39" s="28" t="s">
        <v>475</v>
      </c>
      <c r="E39" s="40">
        <v>0</v>
      </c>
      <c r="F39" s="40">
        <v>0</v>
      </c>
      <c r="G39" s="40">
        <v>0</v>
      </c>
      <c r="H39" s="197"/>
    </row>
    <row r="40" spans="1:8" ht="38.25">
      <c r="A40" s="29" t="s">
        <v>479</v>
      </c>
      <c r="B40" s="28"/>
      <c r="C40" s="28"/>
      <c r="D40" s="28" t="s">
        <v>475</v>
      </c>
      <c r="E40" s="40">
        <v>0</v>
      </c>
      <c r="F40" s="40">
        <v>0</v>
      </c>
      <c r="G40" s="40">
        <v>0</v>
      </c>
      <c r="H40" s="197"/>
    </row>
    <row r="41" spans="1:8" ht="15">
      <c r="A41" s="29" t="s">
        <v>10</v>
      </c>
      <c r="B41" s="28" t="s">
        <v>513</v>
      </c>
      <c r="C41" s="28" t="s">
        <v>16</v>
      </c>
      <c r="D41" s="28"/>
      <c r="E41" s="42">
        <v>0</v>
      </c>
      <c r="F41" s="42">
        <v>0</v>
      </c>
      <c r="G41" s="42">
        <v>0</v>
      </c>
      <c r="H41" s="203"/>
    </row>
    <row r="42" spans="1:8" ht="15">
      <c r="A42" s="29" t="s">
        <v>1</v>
      </c>
      <c r="B42" s="28"/>
      <c r="C42" s="28"/>
      <c r="D42" s="28"/>
      <c r="E42" s="40"/>
      <c r="F42" s="41"/>
      <c r="G42" s="40"/>
      <c r="H42" s="243"/>
    </row>
    <row r="43" spans="1:8" ht="15">
      <c r="A43" s="29" t="s">
        <v>577</v>
      </c>
      <c r="B43" s="28" t="s">
        <v>575</v>
      </c>
      <c r="C43" s="28" t="s">
        <v>16</v>
      </c>
      <c r="D43" s="64" t="s">
        <v>576</v>
      </c>
      <c r="E43" s="42">
        <f>E44</f>
        <v>0</v>
      </c>
      <c r="F43" s="42">
        <f>F44</f>
        <v>0</v>
      </c>
      <c r="G43" s="42">
        <f>G44</f>
        <v>0</v>
      </c>
      <c r="H43" s="243"/>
    </row>
    <row r="44" spans="1:8" ht="15.75" customHeight="1">
      <c r="A44" s="29" t="s">
        <v>1</v>
      </c>
      <c r="B44" s="28"/>
      <c r="C44" s="28"/>
      <c r="D44" s="28" t="s">
        <v>576</v>
      </c>
      <c r="E44" s="40">
        <v>0</v>
      </c>
      <c r="F44" s="40">
        <v>0</v>
      </c>
      <c r="G44" s="40">
        <v>0</v>
      </c>
      <c r="H44" s="243"/>
    </row>
    <row r="45" spans="1:8" ht="15">
      <c r="A45" s="29" t="s">
        <v>511</v>
      </c>
      <c r="B45" s="28" t="s">
        <v>574</v>
      </c>
      <c r="C45" s="28"/>
      <c r="D45" s="28"/>
      <c r="E45" s="42">
        <v>0</v>
      </c>
      <c r="F45" s="42">
        <v>0</v>
      </c>
      <c r="G45" s="42">
        <v>0</v>
      </c>
      <c r="H45" s="203"/>
    </row>
    <row r="46" spans="1:8" ht="19.5" customHeight="1">
      <c r="A46" s="29" t="s">
        <v>512</v>
      </c>
      <c r="B46" s="28" t="s">
        <v>102</v>
      </c>
      <c r="C46" s="28" t="s">
        <v>17</v>
      </c>
      <c r="D46" s="28"/>
      <c r="E46" s="42"/>
      <c r="F46" s="41"/>
      <c r="G46" s="40"/>
      <c r="H46" s="13"/>
    </row>
    <row r="47" spans="1:8" ht="15">
      <c r="A47" s="29" t="s">
        <v>10</v>
      </c>
      <c r="B47" s="28" t="s">
        <v>103</v>
      </c>
      <c r="C47" s="28" t="s">
        <v>17</v>
      </c>
      <c r="D47" s="28"/>
      <c r="E47" s="42"/>
      <c r="F47" s="39"/>
      <c r="G47" s="42"/>
      <c r="H47" s="21"/>
    </row>
    <row r="48" spans="1:8" ht="15">
      <c r="A48" s="29" t="s">
        <v>541</v>
      </c>
      <c r="B48" s="28" t="s">
        <v>540</v>
      </c>
      <c r="C48" s="64" t="s">
        <v>539</v>
      </c>
      <c r="D48" s="28" t="s">
        <v>539</v>
      </c>
      <c r="E48" s="40">
        <v>0</v>
      </c>
      <c r="F48" s="40">
        <v>0</v>
      </c>
      <c r="G48" s="40">
        <v>0</v>
      </c>
      <c r="H48" s="21"/>
    </row>
    <row r="49" spans="1:8" ht="18" customHeight="1">
      <c r="A49" s="29" t="s">
        <v>54</v>
      </c>
      <c r="B49" s="28"/>
      <c r="C49" s="28"/>
      <c r="D49" s="28"/>
      <c r="E49" s="42"/>
      <c r="F49" s="41"/>
      <c r="G49" s="40"/>
      <c r="H49" s="13"/>
    </row>
    <row r="50" spans="1:8" ht="15">
      <c r="A50" s="29" t="s">
        <v>1</v>
      </c>
      <c r="B50" s="28" t="s">
        <v>104</v>
      </c>
      <c r="C50" s="28"/>
      <c r="D50" s="28"/>
      <c r="E50" s="40"/>
      <c r="F50" s="41"/>
      <c r="G50" s="40"/>
      <c r="H50" s="13"/>
    </row>
    <row r="51" spans="1:8" ht="12.75" customHeight="1">
      <c r="A51" s="29"/>
      <c r="B51" s="28"/>
      <c r="C51" s="28"/>
      <c r="D51" s="28"/>
      <c r="E51" s="40"/>
      <c r="F51" s="41"/>
      <c r="G51" s="40"/>
      <c r="H51" s="13"/>
    </row>
    <row r="52" spans="1:8" ht="15">
      <c r="A52" s="29" t="s">
        <v>55</v>
      </c>
      <c r="B52" s="28"/>
      <c r="C52" s="28"/>
      <c r="D52" s="28"/>
      <c r="E52" s="40"/>
      <c r="F52" s="41"/>
      <c r="G52" s="40"/>
      <c r="H52" s="13"/>
    </row>
    <row r="53" spans="1:8" ht="18" customHeight="1">
      <c r="A53" s="29" t="s">
        <v>3</v>
      </c>
      <c r="B53" s="28" t="s">
        <v>105</v>
      </c>
      <c r="C53" s="28" t="s">
        <v>147</v>
      </c>
      <c r="D53" s="28"/>
      <c r="E53" s="39"/>
      <c r="F53" s="39"/>
      <c r="G53" s="39"/>
      <c r="H53" s="19"/>
    </row>
    <row r="54" spans="1:8" ht="26.25" customHeight="1">
      <c r="A54" s="29" t="s">
        <v>56</v>
      </c>
      <c r="B54" s="28"/>
      <c r="C54" s="28"/>
      <c r="D54" s="28"/>
      <c r="E54" s="43"/>
      <c r="F54" s="44"/>
      <c r="G54" s="40"/>
      <c r="H54" s="13"/>
    </row>
    <row r="55" spans="1:8" ht="15">
      <c r="A55" s="29"/>
      <c r="B55" s="28" t="s">
        <v>106</v>
      </c>
      <c r="C55" s="28" t="s">
        <v>148</v>
      </c>
      <c r="D55" s="28"/>
      <c r="E55" s="43"/>
      <c r="F55" s="41"/>
      <c r="G55" s="40"/>
      <c r="H55" s="13" t="s">
        <v>147</v>
      </c>
    </row>
    <row r="56" spans="1:10" ht="15">
      <c r="A56" s="29" t="s">
        <v>57</v>
      </c>
      <c r="B56" s="28" t="s">
        <v>107</v>
      </c>
      <c r="C56" s="28"/>
      <c r="D56" s="28"/>
      <c r="E56" s="42">
        <f>E58+E90+E95+E111</f>
        <v>86283652</v>
      </c>
      <c r="F56" s="42">
        <f>F58+F95+F111</f>
        <v>82696652</v>
      </c>
      <c r="G56" s="42">
        <f>G58+G95+G111</f>
        <v>8979200</v>
      </c>
      <c r="H56" s="13"/>
      <c r="J56" s="35">
        <f>E6+E8</f>
        <v>86283652</v>
      </c>
    </row>
    <row r="57" spans="1:10" ht="15">
      <c r="A57" s="29" t="s">
        <v>1</v>
      </c>
      <c r="B57" s="28"/>
      <c r="C57" s="28" t="s">
        <v>147</v>
      </c>
      <c r="D57" s="28"/>
      <c r="E57" s="43"/>
      <c r="F57" s="41"/>
      <c r="G57" s="40"/>
      <c r="H57" s="13"/>
      <c r="J57" s="35">
        <f>J56-E56</f>
        <v>0</v>
      </c>
    </row>
    <row r="58" spans="1:8" ht="15">
      <c r="A58" s="29" t="s">
        <v>58</v>
      </c>
      <c r="B58" s="28" t="s">
        <v>108</v>
      </c>
      <c r="C58" s="28"/>
      <c r="D58" s="28"/>
      <c r="E58" s="43">
        <f>E60+E68+E71+E73</f>
        <v>59743790</v>
      </c>
      <c r="F58" s="43">
        <f>F60+F68+F71+F73</f>
        <v>58323690</v>
      </c>
      <c r="G58" s="43">
        <f>G60+G68+G71+G73</f>
        <v>2237690</v>
      </c>
      <c r="H58" s="13"/>
    </row>
    <row r="59" spans="1:10" ht="15">
      <c r="A59" s="29" t="s">
        <v>1</v>
      </c>
      <c r="B59" s="28"/>
      <c r="C59" s="28" t="s">
        <v>147</v>
      </c>
      <c r="D59" s="28"/>
      <c r="E59" s="43"/>
      <c r="F59" s="41"/>
      <c r="G59" s="40"/>
      <c r="H59" s="13" t="s">
        <v>147</v>
      </c>
      <c r="J59" s="45">
        <f>F8-F56</f>
        <v>0</v>
      </c>
    </row>
    <row r="60" spans="1:10" ht="27.75" customHeight="1">
      <c r="A60" s="29" t="s">
        <v>59</v>
      </c>
      <c r="B60" s="28" t="s">
        <v>109</v>
      </c>
      <c r="C60" s="64" t="s">
        <v>149</v>
      </c>
      <c r="D60" s="64"/>
      <c r="E60" s="42">
        <f>SUM(E61:E67)</f>
        <v>46429370</v>
      </c>
      <c r="F60" s="42">
        <f>SUM(F61:F67)</f>
        <v>45006540</v>
      </c>
      <c r="G60" s="42">
        <f>SUM(G61:G67)</f>
        <v>1906540</v>
      </c>
      <c r="H60" s="21"/>
      <c r="J60" s="45">
        <f>G8-G56</f>
        <v>0</v>
      </c>
    </row>
    <row r="61" spans="1:8" ht="18.75" customHeight="1">
      <c r="A61" s="36" t="s">
        <v>211</v>
      </c>
      <c r="B61" s="28"/>
      <c r="C61" s="28" t="s">
        <v>149</v>
      </c>
      <c r="D61" s="28" t="s">
        <v>208</v>
      </c>
      <c r="E61" s="40">
        <v>1054360</v>
      </c>
      <c r="F61" s="41">
        <v>1906540</v>
      </c>
      <c r="G61" s="40">
        <v>1906540</v>
      </c>
      <c r="H61" s="33"/>
    </row>
    <row r="62" spans="1:8" ht="18.75" customHeight="1">
      <c r="A62" s="36" t="s">
        <v>543</v>
      </c>
      <c r="B62" s="28"/>
      <c r="C62" s="28" t="s">
        <v>149</v>
      </c>
      <c r="D62" s="28" t="s">
        <v>208</v>
      </c>
      <c r="E62" s="40">
        <v>0</v>
      </c>
      <c r="F62" s="41">
        <v>0</v>
      </c>
      <c r="G62" s="40">
        <v>0</v>
      </c>
      <c r="H62" s="215"/>
    </row>
    <row r="63" spans="1:8" ht="18.75" customHeight="1">
      <c r="A63" s="36" t="s">
        <v>212</v>
      </c>
      <c r="B63" s="28"/>
      <c r="C63" s="28" t="s">
        <v>149</v>
      </c>
      <c r="D63" s="28" t="s">
        <v>208</v>
      </c>
      <c r="E63" s="40">
        <v>43000000</v>
      </c>
      <c r="F63" s="41">
        <v>43000000</v>
      </c>
      <c r="G63" s="40">
        <v>0</v>
      </c>
      <c r="H63" s="33"/>
    </row>
    <row r="64" spans="1:8" ht="18.75" customHeight="1">
      <c r="A64" s="36" t="s">
        <v>579</v>
      </c>
      <c r="B64" s="28"/>
      <c r="C64" s="28" t="s">
        <v>149</v>
      </c>
      <c r="D64" s="28" t="s">
        <v>208</v>
      </c>
      <c r="E64" s="40">
        <v>1745000</v>
      </c>
      <c r="F64" s="41">
        <v>0</v>
      </c>
      <c r="G64" s="40">
        <v>0</v>
      </c>
      <c r="H64" s="244"/>
    </row>
    <row r="65" spans="1:8" ht="18.75" customHeight="1">
      <c r="A65" s="36" t="s">
        <v>211</v>
      </c>
      <c r="B65" s="28"/>
      <c r="C65" s="28" t="s">
        <v>149</v>
      </c>
      <c r="D65" s="28" t="s">
        <v>213</v>
      </c>
      <c r="E65" s="40">
        <v>0</v>
      </c>
      <c r="F65" s="41">
        <v>0</v>
      </c>
      <c r="G65" s="40">
        <v>0</v>
      </c>
      <c r="H65" s="47"/>
    </row>
    <row r="66" spans="1:8" ht="18.75" customHeight="1">
      <c r="A66" s="36" t="s">
        <v>579</v>
      </c>
      <c r="B66" s="28"/>
      <c r="C66" s="28" t="s">
        <v>149</v>
      </c>
      <c r="D66" s="28" t="s">
        <v>213</v>
      </c>
      <c r="E66" s="40">
        <v>530010</v>
      </c>
      <c r="F66" s="41">
        <v>0</v>
      </c>
      <c r="G66" s="40">
        <v>0</v>
      </c>
      <c r="H66" s="255"/>
    </row>
    <row r="67" spans="1:8" ht="18.75" customHeight="1">
      <c r="A67" s="36" t="s">
        <v>212</v>
      </c>
      <c r="B67" s="28"/>
      <c r="C67" s="28" t="s">
        <v>149</v>
      </c>
      <c r="D67" s="28" t="s">
        <v>213</v>
      </c>
      <c r="E67" s="40">
        <v>100000</v>
      </c>
      <c r="F67" s="41">
        <v>100000</v>
      </c>
      <c r="G67" s="40">
        <v>0</v>
      </c>
      <c r="H67" s="46"/>
    </row>
    <row r="68" spans="1:8" ht="19.5" customHeight="1">
      <c r="A68" s="29" t="s">
        <v>60</v>
      </c>
      <c r="B68" s="28" t="s">
        <v>110</v>
      </c>
      <c r="C68" s="64" t="s">
        <v>150</v>
      </c>
      <c r="D68" s="64"/>
      <c r="E68" s="42">
        <f>SUM(E69:E70)</f>
        <v>0</v>
      </c>
      <c r="F68" s="42">
        <v>0</v>
      </c>
      <c r="G68" s="42">
        <v>0</v>
      </c>
      <c r="H68" s="13" t="s">
        <v>147</v>
      </c>
    </row>
    <row r="69" spans="1:8" ht="19.5" customHeight="1">
      <c r="A69" s="36" t="s">
        <v>246</v>
      </c>
      <c r="B69" s="28"/>
      <c r="C69" s="28" t="s">
        <v>150</v>
      </c>
      <c r="D69" s="28" t="s">
        <v>213</v>
      </c>
      <c r="E69" s="40">
        <v>0</v>
      </c>
      <c r="F69" s="41">
        <v>0</v>
      </c>
      <c r="G69" s="40">
        <v>0</v>
      </c>
      <c r="H69" s="33"/>
    </row>
    <row r="70" spans="1:8" ht="19.5" customHeight="1">
      <c r="A70" s="36" t="s">
        <v>246</v>
      </c>
      <c r="B70" s="28"/>
      <c r="C70" s="28" t="s">
        <v>150</v>
      </c>
      <c r="D70" s="28" t="s">
        <v>220</v>
      </c>
      <c r="E70" s="40">
        <v>0</v>
      </c>
      <c r="F70" s="41">
        <v>0</v>
      </c>
      <c r="G70" s="40">
        <v>0</v>
      </c>
      <c r="H70" s="33"/>
    </row>
    <row r="71" spans="1:8" ht="25.5">
      <c r="A71" s="29" t="s">
        <v>61</v>
      </c>
      <c r="B71" s="28" t="s">
        <v>111</v>
      </c>
      <c r="C71" s="64" t="s">
        <v>151</v>
      </c>
      <c r="D71" s="64"/>
      <c r="E71" s="42"/>
      <c r="F71" s="42"/>
      <c r="G71" s="42"/>
      <c r="H71" s="13" t="s">
        <v>147</v>
      </c>
    </row>
    <row r="72" spans="1:8" ht="17.25" customHeight="1" hidden="1">
      <c r="A72" s="36" t="s">
        <v>214</v>
      </c>
      <c r="B72" s="28"/>
      <c r="C72" s="64" t="s">
        <v>150</v>
      </c>
      <c r="D72" s="64" t="s">
        <v>215</v>
      </c>
      <c r="E72" s="42">
        <v>1200</v>
      </c>
      <c r="F72" s="39">
        <v>1200</v>
      </c>
      <c r="G72" s="42">
        <v>0</v>
      </c>
      <c r="H72" s="33"/>
    </row>
    <row r="73" spans="1:8" ht="25.5">
      <c r="A73" s="29" t="s">
        <v>62</v>
      </c>
      <c r="B73" s="28" t="s">
        <v>112</v>
      </c>
      <c r="C73" s="64" t="s">
        <v>152</v>
      </c>
      <c r="D73" s="64"/>
      <c r="E73" s="42">
        <f>E75</f>
        <v>13314420</v>
      </c>
      <c r="F73" s="42">
        <f>F75</f>
        <v>13317150</v>
      </c>
      <c r="G73" s="42">
        <f>G75</f>
        <v>331150</v>
      </c>
      <c r="H73" s="13" t="s">
        <v>147</v>
      </c>
    </row>
    <row r="74" spans="1:8" ht="21.75" customHeight="1">
      <c r="A74" s="29" t="s">
        <v>1</v>
      </c>
      <c r="B74" s="28"/>
      <c r="C74" s="28"/>
      <c r="D74" s="28"/>
      <c r="E74" s="40"/>
      <c r="F74" s="41"/>
      <c r="G74" s="40"/>
      <c r="H74" s="13" t="s">
        <v>147</v>
      </c>
    </row>
    <row r="75" spans="1:8" ht="19.5" customHeight="1">
      <c r="A75" s="29" t="s">
        <v>63</v>
      </c>
      <c r="B75" s="28" t="s">
        <v>113</v>
      </c>
      <c r="C75" s="28" t="s">
        <v>152</v>
      </c>
      <c r="D75" s="28" t="s">
        <v>232</v>
      </c>
      <c r="E75" s="40">
        <f>SUM(E76:E79)</f>
        <v>13314420</v>
      </c>
      <c r="F75" s="40">
        <f>SUM(F76:F79)</f>
        <v>13317150</v>
      </c>
      <c r="G75" s="40">
        <f>SUM(G76:G79)</f>
        <v>331150</v>
      </c>
      <c r="H75" s="13"/>
    </row>
    <row r="76" spans="1:8" ht="19.5" customHeight="1">
      <c r="A76" s="36" t="s">
        <v>211</v>
      </c>
      <c r="B76" s="28"/>
      <c r="C76" s="28" t="s">
        <v>152</v>
      </c>
      <c r="D76" s="28" t="s">
        <v>232</v>
      </c>
      <c r="E76" s="40">
        <v>318420</v>
      </c>
      <c r="F76" s="41">
        <v>331150</v>
      </c>
      <c r="G76" s="40">
        <v>331150</v>
      </c>
      <c r="H76" s="33"/>
    </row>
    <row r="77" spans="1:8" ht="19.5" customHeight="1">
      <c r="A77" s="36" t="s">
        <v>543</v>
      </c>
      <c r="B77" s="28"/>
      <c r="C77" s="28" t="s">
        <v>152</v>
      </c>
      <c r="D77" s="28" t="s">
        <v>232</v>
      </c>
      <c r="E77" s="40">
        <v>0</v>
      </c>
      <c r="F77" s="41">
        <v>0</v>
      </c>
      <c r="G77" s="40">
        <v>0</v>
      </c>
      <c r="H77" s="215"/>
    </row>
    <row r="78" spans="1:8" ht="19.5" customHeight="1">
      <c r="A78" s="36" t="s">
        <v>580</v>
      </c>
      <c r="B78" s="28"/>
      <c r="C78" s="28" t="s">
        <v>152</v>
      </c>
      <c r="D78" s="28" t="s">
        <v>232</v>
      </c>
      <c r="E78" s="40">
        <v>10000</v>
      </c>
      <c r="F78" s="41">
        <v>0</v>
      </c>
      <c r="G78" s="40">
        <v>0</v>
      </c>
      <c r="H78" s="244"/>
    </row>
    <row r="79" spans="1:8" ht="19.5" customHeight="1">
      <c r="A79" s="36" t="s">
        <v>212</v>
      </c>
      <c r="B79" s="28"/>
      <c r="C79" s="28" t="s">
        <v>152</v>
      </c>
      <c r="D79" s="28" t="s">
        <v>232</v>
      </c>
      <c r="E79" s="40">
        <v>12986000</v>
      </c>
      <c r="F79" s="41">
        <v>12986000</v>
      </c>
      <c r="G79" s="40">
        <v>0</v>
      </c>
      <c r="H79" s="33"/>
    </row>
    <row r="80" spans="1:8" ht="19.5" customHeight="1">
      <c r="A80" s="29" t="s">
        <v>64</v>
      </c>
      <c r="B80" s="28" t="s">
        <v>114</v>
      </c>
      <c r="C80" s="28" t="s">
        <v>152</v>
      </c>
      <c r="D80" s="28"/>
      <c r="E80" s="43"/>
      <c r="F80" s="41"/>
      <c r="G80" s="40"/>
      <c r="H80" s="13" t="s">
        <v>147</v>
      </c>
    </row>
    <row r="81" spans="1:8" ht="29.25" customHeight="1">
      <c r="A81" s="29" t="s">
        <v>65</v>
      </c>
      <c r="B81" s="28" t="s">
        <v>115</v>
      </c>
      <c r="C81" s="28" t="s">
        <v>152</v>
      </c>
      <c r="D81" s="28"/>
      <c r="E81" s="43"/>
      <c r="F81" s="41"/>
      <c r="G81" s="40"/>
      <c r="H81" s="13" t="s">
        <v>147</v>
      </c>
    </row>
    <row r="82" spans="1:8" ht="29.25" customHeight="1">
      <c r="A82" s="29" t="s">
        <v>514</v>
      </c>
      <c r="B82" s="28" t="s">
        <v>116</v>
      </c>
      <c r="C82" s="28" t="s">
        <v>515</v>
      </c>
      <c r="D82" s="28"/>
      <c r="E82" s="43"/>
      <c r="F82" s="41"/>
      <c r="G82" s="40"/>
      <c r="H82" s="13" t="s">
        <v>147</v>
      </c>
    </row>
    <row r="83" spans="1:8" ht="30" customHeight="1">
      <c r="A83" s="29" t="s">
        <v>66</v>
      </c>
      <c r="B83" s="28" t="s">
        <v>117</v>
      </c>
      <c r="C83" s="28" t="s">
        <v>154</v>
      </c>
      <c r="D83" s="28"/>
      <c r="E83" s="43"/>
      <c r="F83" s="41"/>
      <c r="G83" s="40"/>
      <c r="H83" s="13" t="s">
        <v>147</v>
      </c>
    </row>
    <row r="84" spans="1:8" ht="33" customHeight="1">
      <c r="A84" s="29" t="s">
        <v>517</v>
      </c>
      <c r="B84" s="28" t="s">
        <v>516</v>
      </c>
      <c r="C84" s="28" t="s">
        <v>155</v>
      </c>
      <c r="D84" s="28"/>
      <c r="E84" s="43"/>
      <c r="F84" s="41"/>
      <c r="G84" s="40"/>
      <c r="H84" s="13" t="s">
        <v>147</v>
      </c>
    </row>
    <row r="85" spans="1:8" ht="21" customHeight="1">
      <c r="A85" s="29" t="s">
        <v>518</v>
      </c>
      <c r="B85" s="28" t="s">
        <v>519</v>
      </c>
      <c r="C85" s="28" t="s">
        <v>155</v>
      </c>
      <c r="D85" s="28"/>
      <c r="E85" s="43"/>
      <c r="F85" s="41"/>
      <c r="G85" s="40"/>
      <c r="H85" s="46" t="s">
        <v>147</v>
      </c>
    </row>
    <row r="86" spans="1:8" ht="15" customHeight="1">
      <c r="A86" s="29" t="s">
        <v>67</v>
      </c>
      <c r="B86" s="28" t="s">
        <v>118</v>
      </c>
      <c r="C86" s="28" t="s">
        <v>18</v>
      </c>
      <c r="D86" s="28"/>
      <c r="E86" s="42">
        <f>E90</f>
        <v>0</v>
      </c>
      <c r="F86" s="39">
        <v>0</v>
      </c>
      <c r="G86" s="42">
        <v>0</v>
      </c>
      <c r="H86" s="13" t="s">
        <v>147</v>
      </c>
    </row>
    <row r="87" spans="1:8" ht="21.75" customHeight="1">
      <c r="A87" s="29" t="s">
        <v>1</v>
      </c>
      <c r="B87" s="28"/>
      <c r="C87" s="28"/>
      <c r="D87" s="28"/>
      <c r="E87" s="40"/>
      <c r="F87" s="41"/>
      <c r="G87" s="40"/>
      <c r="H87" s="13" t="s">
        <v>147</v>
      </c>
    </row>
    <row r="88" spans="1:8" ht="32.25" customHeight="1">
      <c r="A88" s="29" t="s">
        <v>68</v>
      </c>
      <c r="B88" s="28" t="s">
        <v>119</v>
      </c>
      <c r="C88" s="28" t="s">
        <v>19</v>
      </c>
      <c r="D88" s="28"/>
      <c r="E88" s="40"/>
      <c r="F88" s="41"/>
      <c r="G88" s="40"/>
      <c r="H88" s="13"/>
    </row>
    <row r="89" spans="1:8" ht="19.5" customHeight="1">
      <c r="A89" s="29" t="s">
        <v>3</v>
      </c>
      <c r="B89" s="28"/>
      <c r="C89" s="28"/>
      <c r="D89" s="28"/>
      <c r="E89" s="40"/>
      <c r="F89" s="41"/>
      <c r="G89" s="40"/>
      <c r="H89" s="13" t="s">
        <v>147</v>
      </c>
    </row>
    <row r="90" spans="1:8" ht="30" customHeight="1">
      <c r="A90" s="29" t="s">
        <v>69</v>
      </c>
      <c r="B90" s="28" t="s">
        <v>120</v>
      </c>
      <c r="C90" s="28" t="s">
        <v>156</v>
      </c>
      <c r="D90" s="28" t="s">
        <v>545</v>
      </c>
      <c r="E90" s="42">
        <f>E91</f>
        <v>0</v>
      </c>
      <c r="F90" s="39">
        <v>0</v>
      </c>
      <c r="G90" s="42">
        <v>0</v>
      </c>
      <c r="H90" s="13"/>
    </row>
    <row r="91" spans="1:8" ht="18.75" customHeight="1">
      <c r="A91" s="223" t="s">
        <v>546</v>
      </c>
      <c r="B91" s="28"/>
      <c r="C91" s="28" t="s">
        <v>156</v>
      </c>
      <c r="D91" s="28" t="s">
        <v>545</v>
      </c>
      <c r="E91" s="40">
        <v>0</v>
      </c>
      <c r="F91" s="41">
        <v>0</v>
      </c>
      <c r="G91" s="40">
        <v>0</v>
      </c>
      <c r="H91" s="13" t="s">
        <v>147</v>
      </c>
    </row>
    <row r="92" spans="1:8" ht="27.75" customHeight="1">
      <c r="A92" s="29" t="s">
        <v>70</v>
      </c>
      <c r="B92" s="28" t="s">
        <v>121</v>
      </c>
      <c r="C92" s="28" t="s">
        <v>157</v>
      </c>
      <c r="D92" s="28"/>
      <c r="E92" s="43"/>
      <c r="F92" s="41"/>
      <c r="G92" s="40"/>
      <c r="H92" s="13"/>
    </row>
    <row r="93" spans="1:8" ht="45" customHeight="1">
      <c r="A93" s="29" t="s">
        <v>71</v>
      </c>
      <c r="B93" s="28" t="s">
        <v>122</v>
      </c>
      <c r="C93" s="28" t="s">
        <v>158</v>
      </c>
      <c r="D93" s="28"/>
      <c r="E93" s="43"/>
      <c r="F93" s="41"/>
      <c r="G93" s="40"/>
      <c r="H93" s="13" t="s">
        <v>147</v>
      </c>
    </row>
    <row r="94" spans="1:8" ht="19.5" customHeight="1">
      <c r="A94" s="29" t="s">
        <v>520</v>
      </c>
      <c r="B94" s="28" t="s">
        <v>123</v>
      </c>
      <c r="C94" s="28" t="s">
        <v>159</v>
      </c>
      <c r="D94" s="28"/>
      <c r="E94" s="43"/>
      <c r="F94" s="41"/>
      <c r="G94" s="40"/>
      <c r="H94" s="13" t="s">
        <v>147</v>
      </c>
    </row>
    <row r="95" spans="1:8" ht="27.75" customHeight="1">
      <c r="A95" s="29" t="s">
        <v>72</v>
      </c>
      <c r="B95" s="28" t="s">
        <v>124</v>
      </c>
      <c r="C95" s="28" t="s">
        <v>160</v>
      </c>
      <c r="D95" s="28"/>
      <c r="E95" s="42">
        <f>E97+E98+E100</f>
        <v>661000</v>
      </c>
      <c r="F95" s="42">
        <f>F97+F98+F100</f>
        <v>0</v>
      </c>
      <c r="G95" s="42">
        <f>G97+G98+G100</f>
        <v>0</v>
      </c>
      <c r="H95" s="222" t="s">
        <v>147</v>
      </c>
    </row>
    <row r="96" spans="1:8" ht="15">
      <c r="A96" s="29" t="s">
        <v>3</v>
      </c>
      <c r="B96" s="28"/>
      <c r="C96" s="28"/>
      <c r="D96" s="28"/>
      <c r="E96" s="43"/>
      <c r="F96" s="41"/>
      <c r="G96" s="40"/>
      <c r="H96" s="13" t="s">
        <v>147</v>
      </c>
    </row>
    <row r="97" spans="1:8" ht="15">
      <c r="A97" s="29" t="s">
        <v>216</v>
      </c>
      <c r="B97" s="28" t="s">
        <v>125</v>
      </c>
      <c r="C97" s="28" t="s">
        <v>161</v>
      </c>
      <c r="D97" s="28" t="s">
        <v>209</v>
      </c>
      <c r="E97" s="40">
        <v>661000</v>
      </c>
      <c r="F97" s="41">
        <v>0</v>
      </c>
      <c r="G97" s="40">
        <v>0</v>
      </c>
      <c r="H97" s="13"/>
    </row>
    <row r="98" spans="1:8" ht="15">
      <c r="A98" s="29" t="s">
        <v>544</v>
      </c>
      <c r="B98" s="28"/>
      <c r="C98" s="28" t="s">
        <v>161</v>
      </c>
      <c r="D98" s="28" t="s">
        <v>209</v>
      </c>
      <c r="E98" s="40">
        <v>0</v>
      </c>
      <c r="F98" s="41">
        <v>0</v>
      </c>
      <c r="G98" s="40">
        <v>0</v>
      </c>
      <c r="H98" s="215"/>
    </row>
    <row r="99" spans="1:8" ht="25.5">
      <c r="A99" s="29" t="s">
        <v>73</v>
      </c>
      <c r="B99" s="28" t="s">
        <v>126</v>
      </c>
      <c r="C99" s="28" t="s">
        <v>162</v>
      </c>
      <c r="D99" s="28"/>
      <c r="E99" s="43"/>
      <c r="F99" s="41"/>
      <c r="G99" s="40"/>
      <c r="H99" s="13" t="s">
        <v>147</v>
      </c>
    </row>
    <row r="100" spans="1:8" ht="25.5">
      <c r="A100" s="29" t="s">
        <v>472</v>
      </c>
      <c r="B100" s="28" t="s">
        <v>127</v>
      </c>
      <c r="C100" s="28" t="s">
        <v>163</v>
      </c>
      <c r="D100" s="28" t="s">
        <v>247</v>
      </c>
      <c r="E100" s="40">
        <v>0</v>
      </c>
      <c r="F100" s="41">
        <v>0</v>
      </c>
      <c r="G100" s="40">
        <v>0</v>
      </c>
      <c r="H100" s="13" t="s">
        <v>147</v>
      </c>
    </row>
    <row r="101" spans="1:8" ht="15">
      <c r="A101" s="29" t="s">
        <v>74</v>
      </c>
      <c r="B101" s="28" t="s">
        <v>128</v>
      </c>
      <c r="C101" s="28" t="s">
        <v>147</v>
      </c>
      <c r="D101" s="28"/>
      <c r="E101" s="43"/>
      <c r="F101" s="41"/>
      <c r="G101" s="40"/>
      <c r="H101" s="13" t="s">
        <v>147</v>
      </c>
    </row>
    <row r="102" spans="1:8" ht="21.75" customHeight="1">
      <c r="A102" s="29" t="s">
        <v>3</v>
      </c>
      <c r="B102" s="28"/>
      <c r="C102" s="28"/>
      <c r="D102" s="28"/>
      <c r="E102" s="43"/>
      <c r="F102" s="41"/>
      <c r="G102" s="40"/>
      <c r="H102" s="13" t="s">
        <v>147</v>
      </c>
    </row>
    <row r="103" spans="1:8" ht="18" customHeight="1">
      <c r="A103" s="29" t="s">
        <v>521</v>
      </c>
      <c r="B103" s="28" t="s">
        <v>129</v>
      </c>
      <c r="C103" s="28" t="s">
        <v>522</v>
      </c>
      <c r="D103" s="28"/>
      <c r="E103" s="43"/>
      <c r="F103" s="41"/>
      <c r="G103" s="40"/>
      <c r="H103" s="13"/>
    </row>
    <row r="104" spans="1:8" ht="15">
      <c r="A104" s="29" t="s">
        <v>524</v>
      </c>
      <c r="B104" s="28" t="s">
        <v>130</v>
      </c>
      <c r="C104" s="28" t="s">
        <v>523</v>
      </c>
      <c r="D104" s="28"/>
      <c r="E104" s="43"/>
      <c r="F104" s="41"/>
      <c r="G104" s="40"/>
      <c r="H104" s="13" t="s">
        <v>147</v>
      </c>
    </row>
    <row r="105" spans="1:8" ht="27" customHeight="1">
      <c r="A105" s="29" t="s">
        <v>526</v>
      </c>
      <c r="B105" s="28" t="s">
        <v>131</v>
      </c>
      <c r="C105" s="28" t="s">
        <v>525</v>
      </c>
      <c r="D105" s="28"/>
      <c r="E105" s="43"/>
      <c r="F105" s="41"/>
      <c r="G105" s="43"/>
      <c r="H105" s="13" t="s">
        <v>147</v>
      </c>
    </row>
    <row r="106" spans="1:8" ht="27" customHeight="1">
      <c r="A106" s="29" t="s">
        <v>75</v>
      </c>
      <c r="B106" s="28" t="s">
        <v>527</v>
      </c>
      <c r="C106" s="28" t="s">
        <v>164</v>
      </c>
      <c r="D106" s="28"/>
      <c r="E106" s="43"/>
      <c r="F106" s="41"/>
      <c r="G106" s="43"/>
      <c r="H106" s="203"/>
    </row>
    <row r="107" spans="1:8" ht="27" customHeight="1">
      <c r="A107" s="29" t="s">
        <v>76</v>
      </c>
      <c r="B107" s="28" t="s">
        <v>528</v>
      </c>
      <c r="C107" s="28" t="s">
        <v>165</v>
      </c>
      <c r="D107" s="28"/>
      <c r="E107" s="43"/>
      <c r="F107" s="41"/>
      <c r="G107" s="43"/>
      <c r="H107" s="203"/>
    </row>
    <row r="108" spans="1:8" ht="27" customHeight="1">
      <c r="A108" s="29" t="s">
        <v>77</v>
      </c>
      <c r="B108" s="28" t="s">
        <v>529</v>
      </c>
      <c r="C108" s="28" t="s">
        <v>166</v>
      </c>
      <c r="D108" s="28"/>
      <c r="E108" s="43"/>
      <c r="F108" s="41"/>
      <c r="G108" s="43"/>
      <c r="H108" s="203"/>
    </row>
    <row r="109" spans="1:8" ht="15">
      <c r="A109" s="29" t="s">
        <v>78</v>
      </c>
      <c r="B109" s="28" t="s">
        <v>132</v>
      </c>
      <c r="C109" s="28" t="s">
        <v>147</v>
      </c>
      <c r="D109" s="28"/>
      <c r="E109" s="43"/>
      <c r="F109" s="41"/>
      <c r="G109" s="43"/>
      <c r="H109" s="13" t="s">
        <v>147</v>
      </c>
    </row>
    <row r="110" spans="1:8" ht="25.5">
      <c r="A110" s="29" t="s">
        <v>79</v>
      </c>
      <c r="B110" s="28" t="s">
        <v>133</v>
      </c>
      <c r="C110" s="28" t="s">
        <v>167</v>
      </c>
      <c r="D110" s="28"/>
      <c r="E110" s="43"/>
      <c r="F110" s="41"/>
      <c r="G110" s="43"/>
      <c r="H110" s="13" t="s">
        <v>147</v>
      </c>
    </row>
    <row r="111" spans="1:8" ht="18" customHeight="1">
      <c r="A111" s="29" t="s">
        <v>34</v>
      </c>
      <c r="B111" s="28" t="s">
        <v>134</v>
      </c>
      <c r="C111" s="28" t="s">
        <v>147</v>
      </c>
      <c r="D111" s="28"/>
      <c r="E111" s="42">
        <f>E113+E114+E115</f>
        <v>25878862</v>
      </c>
      <c r="F111" s="42">
        <f>F113+F114+F115</f>
        <v>24372962</v>
      </c>
      <c r="G111" s="42">
        <f>G113+G114+G115</f>
        <v>6741510</v>
      </c>
      <c r="H111" s="13" t="s">
        <v>147</v>
      </c>
    </row>
    <row r="112" spans="1:8" ht="15">
      <c r="A112" s="29" t="s">
        <v>1</v>
      </c>
      <c r="B112" s="28"/>
      <c r="C112" s="28"/>
      <c r="D112" s="28"/>
      <c r="E112" s="40"/>
      <c r="F112" s="41"/>
      <c r="G112" s="40"/>
      <c r="H112" s="13"/>
    </row>
    <row r="113" spans="1:8" ht="18" customHeight="1">
      <c r="A113" s="29" t="s">
        <v>80</v>
      </c>
      <c r="B113" s="28" t="s">
        <v>135</v>
      </c>
      <c r="C113" s="28" t="s">
        <v>168</v>
      </c>
      <c r="D113" s="28"/>
      <c r="E113" s="40"/>
      <c r="F113" s="41"/>
      <c r="G113" s="40"/>
      <c r="H113" s="13"/>
    </row>
    <row r="114" spans="1:8" ht="27" customHeight="1">
      <c r="A114" s="29" t="s">
        <v>81</v>
      </c>
      <c r="B114" s="28" t="s">
        <v>136</v>
      </c>
      <c r="C114" s="28" t="s">
        <v>169</v>
      </c>
      <c r="D114" s="28"/>
      <c r="E114" s="40"/>
      <c r="F114" s="41"/>
      <c r="G114" s="40"/>
      <c r="H114" s="13"/>
    </row>
    <row r="115" spans="1:8" ht="22.5" customHeight="1">
      <c r="A115" s="29" t="s">
        <v>82</v>
      </c>
      <c r="B115" s="28" t="s">
        <v>137</v>
      </c>
      <c r="C115" s="28" t="s">
        <v>170</v>
      </c>
      <c r="D115" s="28"/>
      <c r="E115" s="40">
        <f>SUM(E116:E144)</f>
        <v>25878862</v>
      </c>
      <c r="F115" s="40">
        <f>SUM(F116:F144)</f>
        <v>24372962</v>
      </c>
      <c r="G115" s="40">
        <f>SUM(G116:G144)</f>
        <v>6741510</v>
      </c>
      <c r="H115" s="13"/>
    </row>
    <row r="116" spans="1:8" ht="22.5" customHeight="1">
      <c r="A116" s="29" t="s">
        <v>3</v>
      </c>
      <c r="B116" s="28"/>
      <c r="C116" s="28"/>
      <c r="D116" s="28"/>
      <c r="E116" s="40"/>
      <c r="F116" s="41"/>
      <c r="G116" s="40"/>
      <c r="H116" s="33"/>
    </row>
    <row r="117" spans="1:8" ht="22.5" customHeight="1">
      <c r="A117" s="37" t="s">
        <v>224</v>
      </c>
      <c r="B117" s="28"/>
      <c r="C117" s="28" t="s">
        <v>170</v>
      </c>
      <c r="D117" s="28" t="s">
        <v>217</v>
      </c>
      <c r="E117" s="40">
        <v>79000</v>
      </c>
      <c r="F117" s="41">
        <v>79000</v>
      </c>
      <c r="G117" s="40">
        <v>79000</v>
      </c>
      <c r="H117" s="33"/>
    </row>
    <row r="118" spans="1:8" ht="22.5" customHeight="1">
      <c r="A118" s="37" t="s">
        <v>225</v>
      </c>
      <c r="B118" s="28"/>
      <c r="C118" s="28" t="s">
        <v>170</v>
      </c>
      <c r="D118" s="28" t="s">
        <v>217</v>
      </c>
      <c r="E118" s="40">
        <v>41400</v>
      </c>
      <c r="F118" s="41">
        <v>41400</v>
      </c>
      <c r="G118" s="40">
        <v>0</v>
      </c>
      <c r="H118" s="33"/>
    </row>
    <row r="119" spans="1:8" ht="22.5" customHeight="1">
      <c r="A119" s="37" t="s">
        <v>226</v>
      </c>
      <c r="B119" s="28"/>
      <c r="C119" s="28" t="s">
        <v>170</v>
      </c>
      <c r="D119" s="28" t="s">
        <v>218</v>
      </c>
      <c r="E119" s="40">
        <v>6251410</v>
      </c>
      <c r="F119" s="41">
        <v>6414950</v>
      </c>
      <c r="G119" s="40">
        <v>6414950</v>
      </c>
      <c r="H119" s="33"/>
    </row>
    <row r="120" spans="1:8" ht="22.5" customHeight="1">
      <c r="A120" s="38" t="s">
        <v>227</v>
      </c>
      <c r="B120" s="28"/>
      <c r="C120" s="28" t="s">
        <v>170</v>
      </c>
      <c r="D120" s="28" t="s">
        <v>219</v>
      </c>
      <c r="E120" s="40">
        <v>199000</v>
      </c>
      <c r="F120" s="41">
        <v>222560</v>
      </c>
      <c r="G120" s="40">
        <v>222560</v>
      </c>
      <c r="H120" s="33"/>
    </row>
    <row r="121" spans="1:8" ht="22.5" customHeight="1">
      <c r="A121" s="38" t="s">
        <v>228</v>
      </c>
      <c r="B121" s="28"/>
      <c r="C121" s="28" t="s">
        <v>170</v>
      </c>
      <c r="D121" s="28" t="s">
        <v>219</v>
      </c>
      <c r="E121" s="40">
        <v>4000000</v>
      </c>
      <c r="F121" s="41">
        <v>4000000</v>
      </c>
      <c r="G121" s="40">
        <v>0</v>
      </c>
      <c r="H121" s="33"/>
    </row>
    <row r="122" spans="1:8" ht="22.5" customHeight="1">
      <c r="A122" s="38" t="s">
        <v>602</v>
      </c>
      <c r="B122" s="28"/>
      <c r="C122" s="28" t="s">
        <v>170</v>
      </c>
      <c r="D122" s="28" t="s">
        <v>219</v>
      </c>
      <c r="E122" s="40">
        <v>32000</v>
      </c>
      <c r="F122" s="41">
        <v>0</v>
      </c>
      <c r="G122" s="40">
        <v>0</v>
      </c>
      <c r="H122" s="221"/>
    </row>
    <row r="123" spans="1:8" ht="22.5" customHeight="1">
      <c r="A123" s="206" t="s">
        <v>482</v>
      </c>
      <c r="B123" s="28"/>
      <c r="C123" s="28" t="s">
        <v>170</v>
      </c>
      <c r="D123" s="28" t="s">
        <v>219</v>
      </c>
      <c r="E123" s="40">
        <v>0</v>
      </c>
      <c r="F123" s="41">
        <v>0</v>
      </c>
      <c r="G123" s="40">
        <v>0</v>
      </c>
      <c r="H123" s="197"/>
    </row>
    <row r="124" spans="1:8" ht="22.5" customHeight="1">
      <c r="A124" s="206" t="s">
        <v>493</v>
      </c>
      <c r="B124" s="28"/>
      <c r="C124" s="28" t="s">
        <v>170</v>
      </c>
      <c r="D124" s="28" t="s">
        <v>219</v>
      </c>
      <c r="E124" s="40">
        <v>0</v>
      </c>
      <c r="F124" s="41">
        <v>0</v>
      </c>
      <c r="G124" s="40">
        <v>0</v>
      </c>
      <c r="H124" s="197"/>
    </row>
    <row r="125" spans="1:8" ht="22.5" customHeight="1">
      <c r="A125" s="206" t="s">
        <v>494</v>
      </c>
      <c r="B125" s="28"/>
      <c r="C125" s="28" t="s">
        <v>170</v>
      </c>
      <c r="D125" s="28" t="s">
        <v>219</v>
      </c>
      <c r="E125" s="40">
        <v>0</v>
      </c>
      <c r="F125" s="41">
        <v>0</v>
      </c>
      <c r="G125" s="40">
        <v>0</v>
      </c>
      <c r="H125" s="197"/>
    </row>
    <row r="126" spans="1:8" ht="22.5" customHeight="1">
      <c r="A126" s="206" t="s">
        <v>495</v>
      </c>
      <c r="B126" s="28"/>
      <c r="C126" s="28" t="s">
        <v>170</v>
      </c>
      <c r="D126" s="28" t="s">
        <v>219</v>
      </c>
      <c r="E126" s="40">
        <v>0</v>
      </c>
      <c r="F126" s="41">
        <v>0</v>
      </c>
      <c r="G126" s="40">
        <v>0</v>
      </c>
      <c r="H126" s="197"/>
    </row>
    <row r="127" spans="1:8" ht="22.5" customHeight="1">
      <c r="A127" s="206" t="s">
        <v>496</v>
      </c>
      <c r="B127" s="28"/>
      <c r="C127" s="28" t="s">
        <v>170</v>
      </c>
      <c r="D127" s="28" t="s">
        <v>219</v>
      </c>
      <c r="E127" s="40">
        <v>0</v>
      </c>
      <c r="F127" s="41">
        <v>0</v>
      </c>
      <c r="G127" s="40">
        <v>0</v>
      </c>
      <c r="H127" s="197"/>
    </row>
    <row r="128" spans="1:8" ht="22.5" customHeight="1">
      <c r="A128" s="38" t="s">
        <v>473</v>
      </c>
      <c r="B128" s="28"/>
      <c r="C128" s="28" t="s">
        <v>170</v>
      </c>
      <c r="D128" s="28" t="s">
        <v>220</v>
      </c>
      <c r="E128" s="40">
        <v>0</v>
      </c>
      <c r="F128" s="41">
        <v>0</v>
      </c>
      <c r="G128" s="40">
        <v>0</v>
      </c>
      <c r="H128" s="33"/>
    </row>
    <row r="129" spans="1:8" ht="22.5" customHeight="1">
      <c r="A129" s="38" t="s">
        <v>483</v>
      </c>
      <c r="B129" s="28"/>
      <c r="C129" s="28" t="s">
        <v>170</v>
      </c>
      <c r="D129" s="28" t="s">
        <v>220</v>
      </c>
      <c r="E129" s="40">
        <v>0</v>
      </c>
      <c r="F129" s="41">
        <v>0</v>
      </c>
      <c r="G129" s="40">
        <v>0</v>
      </c>
      <c r="H129" s="197"/>
    </row>
    <row r="130" spans="1:8" ht="22.5" customHeight="1">
      <c r="A130" s="38" t="s">
        <v>229</v>
      </c>
      <c r="B130" s="28"/>
      <c r="C130" s="28" t="s">
        <v>170</v>
      </c>
      <c r="D130" s="28" t="s">
        <v>220</v>
      </c>
      <c r="E130" s="40">
        <v>261000</v>
      </c>
      <c r="F130" s="41">
        <v>0</v>
      </c>
      <c r="G130" s="40">
        <v>0</v>
      </c>
      <c r="H130" s="47"/>
    </row>
    <row r="131" spans="1:8" ht="22.5" customHeight="1">
      <c r="A131" s="38" t="s">
        <v>230</v>
      </c>
      <c r="B131" s="28"/>
      <c r="C131" s="28" t="s">
        <v>170</v>
      </c>
      <c r="D131" s="28" t="s">
        <v>220</v>
      </c>
      <c r="E131" s="40">
        <v>1400000</v>
      </c>
      <c r="F131" s="41">
        <v>0</v>
      </c>
      <c r="G131" s="40">
        <v>0</v>
      </c>
      <c r="H131" s="33"/>
    </row>
    <row r="132" spans="1:8" ht="22.5" customHeight="1">
      <c r="A132" s="38" t="s">
        <v>606</v>
      </c>
      <c r="B132" s="28"/>
      <c r="C132" s="28" t="s">
        <v>170</v>
      </c>
      <c r="D132" s="28" t="s">
        <v>220</v>
      </c>
      <c r="E132" s="40">
        <v>6893242</v>
      </c>
      <c r="F132" s="41">
        <v>6893242</v>
      </c>
      <c r="G132" s="40">
        <v>0</v>
      </c>
      <c r="H132" s="255"/>
    </row>
    <row r="133" spans="1:8" ht="22.5" customHeight="1">
      <c r="A133" s="38" t="s">
        <v>231</v>
      </c>
      <c r="B133" s="28"/>
      <c r="C133" s="28" t="s">
        <v>170</v>
      </c>
      <c r="D133" s="28" t="s">
        <v>220</v>
      </c>
      <c r="E133" s="40">
        <v>4696810</v>
      </c>
      <c r="F133" s="41">
        <v>4696810</v>
      </c>
      <c r="G133" s="40">
        <v>0</v>
      </c>
      <c r="H133" s="33"/>
    </row>
    <row r="134" spans="1:8" ht="22.5" customHeight="1">
      <c r="A134" s="38" t="s">
        <v>586</v>
      </c>
      <c r="B134" s="28"/>
      <c r="C134" s="28" t="s">
        <v>170</v>
      </c>
      <c r="D134" s="28" t="s">
        <v>220</v>
      </c>
      <c r="E134" s="40">
        <v>0</v>
      </c>
      <c r="F134" s="41">
        <v>0</v>
      </c>
      <c r="G134" s="40">
        <v>0</v>
      </c>
      <c r="H134" s="250"/>
    </row>
    <row r="135" spans="1:8" ht="22.5" customHeight="1">
      <c r="A135" s="38" t="s">
        <v>481</v>
      </c>
      <c r="B135" s="28"/>
      <c r="C135" s="28" t="s">
        <v>170</v>
      </c>
      <c r="D135" s="28" t="s">
        <v>220</v>
      </c>
      <c r="E135" s="40">
        <v>0</v>
      </c>
      <c r="F135" s="41">
        <v>0</v>
      </c>
      <c r="G135" s="40">
        <v>0</v>
      </c>
      <c r="H135" s="197"/>
    </row>
    <row r="136" spans="1:8" ht="22.5" customHeight="1">
      <c r="A136" s="206" t="s">
        <v>486</v>
      </c>
      <c r="B136" s="28"/>
      <c r="C136" s="28" t="s">
        <v>170</v>
      </c>
      <c r="D136" s="28" t="s">
        <v>221</v>
      </c>
      <c r="E136" s="40">
        <v>0</v>
      </c>
      <c r="F136" s="41">
        <v>0</v>
      </c>
      <c r="G136" s="40">
        <v>0</v>
      </c>
      <c r="H136" s="33"/>
    </row>
    <row r="137" spans="1:8" ht="23.25" customHeight="1">
      <c r="A137" s="206" t="s">
        <v>485</v>
      </c>
      <c r="B137" s="28"/>
      <c r="C137" s="28" t="s">
        <v>170</v>
      </c>
      <c r="D137" s="28" t="s">
        <v>221</v>
      </c>
      <c r="E137" s="40">
        <v>0</v>
      </c>
      <c r="F137" s="41">
        <v>0</v>
      </c>
      <c r="G137" s="40">
        <v>0</v>
      </c>
      <c r="H137" s="197"/>
    </row>
    <row r="138" spans="1:8" ht="33" customHeight="1">
      <c r="A138" s="206" t="s">
        <v>492</v>
      </c>
      <c r="B138" s="28"/>
      <c r="C138" s="28" t="s">
        <v>170</v>
      </c>
      <c r="D138" s="28" t="s">
        <v>484</v>
      </c>
      <c r="E138" s="40">
        <v>0</v>
      </c>
      <c r="F138" s="41">
        <v>0</v>
      </c>
      <c r="G138" s="40">
        <v>0</v>
      </c>
      <c r="H138" s="197"/>
    </row>
    <row r="139" spans="1:8" ht="33" customHeight="1">
      <c r="A139" s="206" t="s">
        <v>487</v>
      </c>
      <c r="B139" s="28"/>
      <c r="C139" s="28" t="s">
        <v>170</v>
      </c>
      <c r="D139" s="28" t="s">
        <v>248</v>
      </c>
      <c r="E139" s="40">
        <v>0</v>
      </c>
      <c r="F139" s="41">
        <v>0</v>
      </c>
      <c r="G139" s="40">
        <v>0</v>
      </c>
      <c r="H139" s="47"/>
    </row>
    <row r="140" spans="1:8" ht="33" customHeight="1">
      <c r="A140" s="206" t="s">
        <v>489</v>
      </c>
      <c r="B140" s="28"/>
      <c r="C140" s="28" t="s">
        <v>170</v>
      </c>
      <c r="D140" s="28" t="s">
        <v>480</v>
      </c>
      <c r="E140" s="40">
        <v>0</v>
      </c>
      <c r="F140" s="41">
        <v>0</v>
      </c>
      <c r="G140" s="40">
        <v>0</v>
      </c>
      <c r="H140" s="197"/>
    </row>
    <row r="141" spans="1:8" ht="30" customHeight="1">
      <c r="A141" s="206" t="s">
        <v>490</v>
      </c>
      <c r="B141" s="28"/>
      <c r="C141" s="28" t="s">
        <v>170</v>
      </c>
      <c r="D141" s="28" t="s">
        <v>222</v>
      </c>
      <c r="E141" s="40">
        <v>0</v>
      </c>
      <c r="F141" s="41">
        <v>0</v>
      </c>
      <c r="G141" s="40">
        <v>0</v>
      </c>
      <c r="H141" s="47"/>
    </row>
    <row r="142" spans="1:8" ht="30.75" customHeight="1">
      <c r="A142" s="206" t="s">
        <v>491</v>
      </c>
      <c r="B142" s="28"/>
      <c r="C142" s="28" t="s">
        <v>170</v>
      </c>
      <c r="D142" s="28" t="s">
        <v>222</v>
      </c>
      <c r="E142" s="40">
        <v>2000000</v>
      </c>
      <c r="F142" s="41">
        <v>2000000</v>
      </c>
      <c r="G142" s="40">
        <v>0</v>
      </c>
      <c r="H142" s="33"/>
    </row>
    <row r="143" spans="1:8" ht="34.5" customHeight="1">
      <c r="A143" s="206" t="s">
        <v>488</v>
      </c>
      <c r="B143" s="28"/>
      <c r="C143" s="28" t="s">
        <v>170</v>
      </c>
      <c r="D143" s="28" t="s">
        <v>223</v>
      </c>
      <c r="E143" s="40">
        <v>25000</v>
      </c>
      <c r="F143" s="41">
        <v>25000</v>
      </c>
      <c r="G143" s="41">
        <v>25000</v>
      </c>
      <c r="H143" s="33"/>
    </row>
    <row r="144" spans="1:8" ht="22.5" customHeight="1" hidden="1">
      <c r="A144" s="29"/>
      <c r="B144" s="28"/>
      <c r="C144" s="28"/>
      <c r="D144" s="28"/>
      <c r="E144" s="34"/>
      <c r="F144" s="10"/>
      <c r="G144" s="33"/>
      <c r="H144" s="33"/>
    </row>
    <row r="145" spans="4:8" ht="15" hidden="1">
      <c r="D145" s="28"/>
      <c r="E145" s="34"/>
      <c r="F145" s="10"/>
      <c r="G145" s="13"/>
      <c r="H145" s="13"/>
    </row>
    <row r="146" spans="1:8" ht="17.25" customHeight="1">
      <c r="A146" s="29" t="s">
        <v>83</v>
      </c>
      <c r="B146" s="28" t="s">
        <v>138</v>
      </c>
      <c r="C146" s="28" t="s">
        <v>20</v>
      </c>
      <c r="D146" s="28"/>
      <c r="E146" s="34"/>
      <c r="F146" s="10"/>
      <c r="G146" s="13"/>
      <c r="H146" s="13"/>
    </row>
    <row r="147" spans="1:8" ht="15">
      <c r="A147" s="29" t="s">
        <v>1</v>
      </c>
      <c r="B147" s="28"/>
      <c r="C147" s="28"/>
      <c r="D147" s="28"/>
      <c r="E147" s="34"/>
      <c r="F147" s="10"/>
      <c r="G147" s="13"/>
      <c r="H147" s="13"/>
    </row>
    <row r="148" spans="1:8" ht="25.5">
      <c r="A148" s="29" t="s">
        <v>84</v>
      </c>
      <c r="B148" s="28" t="s">
        <v>139</v>
      </c>
      <c r="C148" s="28" t="s">
        <v>171</v>
      </c>
      <c r="D148" s="28"/>
      <c r="E148" s="9"/>
      <c r="F148" s="10"/>
      <c r="G148" s="13"/>
      <c r="H148" s="13"/>
    </row>
    <row r="149" spans="1:8" ht="25.5">
      <c r="A149" s="29" t="s">
        <v>85</v>
      </c>
      <c r="B149" s="28" t="s">
        <v>140</v>
      </c>
      <c r="C149" s="28" t="s">
        <v>172</v>
      </c>
      <c r="D149" s="28"/>
      <c r="E149" s="9"/>
      <c r="F149" s="10"/>
      <c r="G149" s="13"/>
      <c r="H149" s="13"/>
    </row>
    <row r="150" spans="1:8" ht="15">
      <c r="A150" s="29" t="s">
        <v>86</v>
      </c>
      <c r="B150" s="28" t="s">
        <v>141</v>
      </c>
      <c r="C150" s="28" t="s">
        <v>11</v>
      </c>
      <c r="D150" s="28"/>
      <c r="E150" s="9"/>
      <c r="F150" s="10"/>
      <c r="G150" s="13"/>
      <c r="H150" s="13"/>
    </row>
    <row r="151" spans="1:8" ht="15">
      <c r="A151" s="29" t="s">
        <v>1</v>
      </c>
      <c r="B151" s="28"/>
      <c r="C151" s="28"/>
      <c r="D151" s="28"/>
      <c r="E151" s="9"/>
      <c r="F151" s="10"/>
      <c r="G151" s="13"/>
      <c r="H151" s="13" t="s">
        <v>147</v>
      </c>
    </row>
    <row r="152" spans="1:8" ht="15">
      <c r="A152" s="29" t="s">
        <v>87</v>
      </c>
      <c r="B152" s="28" t="s">
        <v>142</v>
      </c>
      <c r="C152" s="28"/>
      <c r="D152" s="28"/>
      <c r="E152" s="9"/>
      <c r="F152" s="10"/>
      <c r="G152" s="13"/>
      <c r="H152" s="13"/>
    </row>
    <row r="153" spans="1:8" ht="15">
      <c r="A153" s="29" t="s">
        <v>88</v>
      </c>
      <c r="B153" s="28" t="s">
        <v>143</v>
      </c>
      <c r="C153" s="28"/>
      <c r="D153" s="28"/>
      <c r="E153" s="9"/>
      <c r="F153" s="10"/>
      <c r="G153" s="13"/>
      <c r="H153" s="13" t="s">
        <v>147</v>
      </c>
    </row>
    <row r="154" spans="1:8" ht="15">
      <c r="A154" s="29" t="s">
        <v>89</v>
      </c>
      <c r="B154" s="28" t="s">
        <v>144</v>
      </c>
      <c r="C154" s="28"/>
      <c r="D154" s="28"/>
      <c r="E154" s="9"/>
      <c r="F154" s="10"/>
      <c r="G154" s="13"/>
      <c r="H154" s="13" t="s">
        <v>147</v>
      </c>
    </row>
    <row r="155" spans="1:8" ht="24" customHeight="1">
      <c r="A155" s="29" t="s">
        <v>90</v>
      </c>
      <c r="B155" s="28" t="s">
        <v>145</v>
      </c>
      <c r="C155" s="28" t="s">
        <v>147</v>
      </c>
      <c r="D155" s="28"/>
      <c r="E155" s="9"/>
      <c r="F155" s="10"/>
      <c r="G155" s="13"/>
      <c r="H155" s="13" t="s">
        <v>147</v>
      </c>
    </row>
    <row r="156" spans="1:8" ht="17.25" customHeight="1">
      <c r="A156" s="29" t="s">
        <v>3</v>
      </c>
      <c r="B156" s="28"/>
      <c r="C156" s="28"/>
      <c r="D156" s="28"/>
      <c r="E156" s="9"/>
      <c r="F156" s="10"/>
      <c r="G156" s="13"/>
      <c r="H156" s="13" t="s">
        <v>147</v>
      </c>
    </row>
    <row r="157" spans="1:8" ht="21.75" customHeight="1">
      <c r="A157" s="29" t="s">
        <v>91</v>
      </c>
      <c r="B157" s="28" t="s">
        <v>146</v>
      </c>
      <c r="C157" s="28" t="s">
        <v>173</v>
      </c>
      <c r="D157" s="28"/>
      <c r="E157" s="9"/>
      <c r="F157" s="10"/>
      <c r="G157" s="13"/>
      <c r="H157" s="46" t="s">
        <v>147</v>
      </c>
    </row>
    <row r="158" spans="1:8" ht="21.75" customHeight="1">
      <c r="A158" s="29"/>
      <c r="B158" s="28"/>
      <c r="C158" s="28"/>
      <c r="D158" s="28"/>
      <c r="E158" s="9"/>
      <c r="F158" s="10"/>
      <c r="G158" s="13"/>
      <c r="H158" s="13"/>
    </row>
    <row r="159" spans="1:8" ht="35.25" customHeight="1">
      <c r="A159" s="4"/>
      <c r="B159" s="5"/>
      <c r="C159" s="25"/>
      <c r="D159" s="25"/>
      <c r="E159" s="25"/>
      <c r="F159" s="25"/>
      <c r="G159" s="6"/>
      <c r="H159" s="6"/>
    </row>
    <row r="160" ht="9.75" customHeight="1"/>
    <row r="162" ht="17.25" customHeight="1"/>
    <row r="166" ht="73.5" customHeight="1"/>
    <row r="167" ht="71.25" customHeight="1"/>
    <row r="169" ht="32.25" customHeight="1"/>
    <row r="170" ht="60" customHeight="1"/>
    <row r="173" ht="15" hidden="1"/>
    <row r="174" ht="15" hidden="1"/>
    <row r="175" ht="31.5" customHeight="1" hidden="1"/>
    <row r="176" ht="33" customHeight="1" hidden="1"/>
    <row r="177" ht="33" customHeight="1" hidden="1"/>
    <row r="178" ht="25.5" customHeight="1" hidden="1"/>
    <row r="179" ht="27.75" customHeight="1" hidden="1"/>
    <row r="180" ht="15" hidden="1"/>
    <row r="181" ht="15" hidden="1"/>
    <row r="182" ht="15" hidden="1"/>
    <row r="183" ht="15" hidden="1"/>
    <row r="184" ht="15" hidden="1"/>
    <row r="185" ht="15" customHeight="1" hidden="1"/>
    <row r="186" ht="15" customHeight="1" hidden="1"/>
    <row r="187" ht="15" hidden="1"/>
    <row r="188" ht="15" hidden="1"/>
    <row r="189" s="14" customFormat="1" ht="15"/>
    <row r="201" ht="18" customHeight="1"/>
    <row r="202" ht="30.75" customHeight="1"/>
    <row r="203" ht="30.75" customHeight="1"/>
    <row r="204" ht="23.25" customHeight="1"/>
    <row r="218" ht="15" hidden="1"/>
    <row r="219" ht="15" hidden="1"/>
    <row r="220" ht="15" hidden="1"/>
    <row r="221" ht="15" hidden="1"/>
    <row r="222" ht="15" hidden="1"/>
    <row r="223" ht="33" customHeight="1"/>
    <row r="225" ht="40.5" customHeight="1" hidden="1"/>
    <row r="229" ht="47.25" customHeight="1" hidden="1"/>
    <row r="236" ht="29.25" customHeight="1"/>
    <row r="237" ht="31.5" customHeight="1"/>
    <row r="238" ht="31.5" customHeight="1"/>
    <row r="241" ht="27" customHeight="1"/>
    <row r="242" ht="50.25" customHeight="1"/>
    <row r="243" ht="17.25" customHeight="1"/>
    <row r="244" ht="17.25" customHeight="1"/>
    <row r="245" ht="27.75" customHeight="1"/>
    <row r="246" ht="27" customHeight="1"/>
    <row r="247" spans="1:8" ht="17.25" customHeight="1" hidden="1">
      <c r="A247" s="18"/>
      <c r="B247" s="17"/>
      <c r="C247" s="23">
        <v>2019</v>
      </c>
      <c r="D247" s="24"/>
      <c r="E247" s="16"/>
      <c r="F247" s="11"/>
      <c r="G247" s="16">
        <f>E247</f>
        <v>0</v>
      </c>
      <c r="H247" s="11"/>
    </row>
    <row r="248" spans="1:8" ht="17.25" customHeight="1" hidden="1">
      <c r="A248" s="18"/>
      <c r="B248" s="17"/>
      <c r="C248" s="23">
        <v>2019</v>
      </c>
      <c r="D248" s="24"/>
      <c r="E248" s="16"/>
      <c r="F248" s="11"/>
      <c r="G248" s="16">
        <f>E248</f>
        <v>0</v>
      </c>
      <c r="H248" s="11"/>
    </row>
    <row r="249" spans="1:8" ht="15" hidden="1">
      <c r="A249" s="3" t="s">
        <v>35</v>
      </c>
      <c r="B249" s="17" t="s">
        <v>37</v>
      </c>
      <c r="C249" s="23">
        <v>2019</v>
      </c>
      <c r="D249" s="24"/>
      <c r="E249" s="16"/>
      <c r="F249" s="7"/>
      <c r="G249" s="16">
        <f>E249</f>
        <v>0</v>
      </c>
      <c r="H249" s="3"/>
    </row>
    <row r="250" spans="1:8" ht="15" hidden="1">
      <c r="A250" s="3" t="s">
        <v>36</v>
      </c>
      <c r="B250" s="17" t="s">
        <v>38</v>
      </c>
      <c r="C250" s="23">
        <v>2019</v>
      </c>
      <c r="D250" s="24"/>
      <c r="E250" s="16"/>
      <c r="F250" s="22"/>
      <c r="G250" s="16">
        <f>E250</f>
        <v>0</v>
      </c>
      <c r="H250" s="20"/>
    </row>
    <row r="251" ht="15">
      <c r="E251" s="15"/>
    </row>
  </sheetData>
  <sheetProtection/>
  <mergeCells count="7">
    <mergeCell ref="A1:H1"/>
    <mergeCell ref="A2:H2"/>
    <mergeCell ref="A3:A4"/>
    <mergeCell ref="B3:B4"/>
    <mergeCell ref="C3:C4"/>
    <mergeCell ref="D3:D4"/>
    <mergeCell ref="E3:H3"/>
  </mergeCells>
  <printOptions/>
  <pageMargins left="0.31496062992125984" right="0.31496062992125984" top="0.35433070866141736" bottom="0.35433070866141736" header="0.11811023622047245" footer="0.11811023622047245"/>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dimension ref="A2:I99"/>
  <sheetViews>
    <sheetView tabSelected="1" zoomScalePageLayoutView="0" workbookViewId="0" topLeftCell="A39">
      <selection activeCell="A1" sqref="A1:I92"/>
    </sheetView>
  </sheetViews>
  <sheetFormatPr defaultColWidth="0.85546875" defaultRowHeight="15"/>
  <cols>
    <col min="1" max="1" width="6.7109375" style="67" customWidth="1"/>
    <col min="2" max="2" width="66.00390625" style="67" customWidth="1"/>
    <col min="3" max="3" width="9.7109375" style="67" customWidth="1"/>
    <col min="4" max="4" width="8.28125" style="67" customWidth="1"/>
    <col min="5" max="5" width="19.28125" style="67" customWidth="1"/>
    <col min="6" max="6" width="14.140625" style="67" customWidth="1"/>
    <col min="7" max="7" width="15.140625" style="67" customWidth="1"/>
    <col min="8" max="9" width="15.8515625" style="67" customWidth="1"/>
    <col min="10" max="14" width="4.140625" style="67" customWidth="1"/>
    <col min="15" max="16384" width="0.85546875" style="67" customWidth="1"/>
  </cols>
  <sheetData>
    <row r="2" spans="2:9" s="71" customFormat="1" ht="39" customHeight="1">
      <c r="B2" s="306" t="s">
        <v>251</v>
      </c>
      <c r="C2" s="307"/>
      <c r="D2" s="307"/>
      <c r="E2" s="307"/>
      <c r="F2" s="307"/>
      <c r="G2" s="307"/>
      <c r="H2" s="307"/>
      <c r="I2" s="307"/>
    </row>
    <row r="3" ht="12" thickBot="1"/>
    <row r="4" spans="1:9" ht="11.25" customHeight="1">
      <c r="A4" s="308" t="s">
        <v>252</v>
      </c>
      <c r="B4" s="310" t="s">
        <v>0</v>
      </c>
      <c r="C4" s="312" t="s">
        <v>253</v>
      </c>
      <c r="D4" s="312" t="s">
        <v>254</v>
      </c>
      <c r="E4" s="315" t="s">
        <v>547</v>
      </c>
      <c r="F4" s="310" t="s">
        <v>2</v>
      </c>
      <c r="G4" s="310"/>
      <c r="H4" s="310"/>
      <c r="I4" s="314"/>
    </row>
    <row r="5" spans="1:9" ht="39" customHeight="1">
      <c r="A5" s="309"/>
      <c r="B5" s="311"/>
      <c r="C5" s="313"/>
      <c r="D5" s="313"/>
      <c r="E5" s="316"/>
      <c r="F5" s="58" t="s">
        <v>607</v>
      </c>
      <c r="G5" s="58" t="s">
        <v>608</v>
      </c>
      <c r="H5" s="58" t="s">
        <v>609</v>
      </c>
      <c r="I5" s="72" t="s">
        <v>43</v>
      </c>
    </row>
    <row r="6" spans="1:9" ht="12" thickBot="1">
      <c r="A6" s="73" t="s">
        <v>255</v>
      </c>
      <c r="B6" s="74" t="s">
        <v>21</v>
      </c>
      <c r="C6" s="74" t="s">
        <v>22</v>
      </c>
      <c r="D6" s="74" t="s">
        <v>23</v>
      </c>
      <c r="E6" s="74"/>
      <c r="F6" s="74" t="s">
        <v>24</v>
      </c>
      <c r="G6" s="74" t="s">
        <v>25</v>
      </c>
      <c r="H6" s="74" t="s">
        <v>26</v>
      </c>
      <c r="I6" s="75" t="s">
        <v>27</v>
      </c>
    </row>
    <row r="7" spans="1:9" ht="18" customHeight="1" thickBot="1">
      <c r="A7" s="76">
        <v>1</v>
      </c>
      <c r="B7" s="77" t="s">
        <v>256</v>
      </c>
      <c r="C7" s="78" t="s">
        <v>179</v>
      </c>
      <c r="D7" s="78" t="s">
        <v>14</v>
      </c>
      <c r="E7" s="78"/>
      <c r="F7" s="79">
        <f>F10+F14</f>
        <v>25878862</v>
      </c>
      <c r="G7" s="79">
        <f>G10+G14</f>
        <v>24372962</v>
      </c>
      <c r="H7" s="79">
        <f>H10+H14</f>
        <v>6741510</v>
      </c>
      <c r="I7" s="80">
        <f>I10+I14</f>
        <v>0</v>
      </c>
    </row>
    <row r="8" spans="1:9" ht="112.5">
      <c r="A8" s="81" t="s">
        <v>257</v>
      </c>
      <c r="B8" s="82" t="s">
        <v>258</v>
      </c>
      <c r="C8" s="83" t="s">
        <v>180</v>
      </c>
      <c r="D8" s="83" t="s">
        <v>14</v>
      </c>
      <c r="E8" s="83"/>
      <c r="F8" s="84">
        <v>0</v>
      </c>
      <c r="G8" s="84">
        <v>0</v>
      </c>
      <c r="H8" s="84">
        <v>0</v>
      </c>
      <c r="I8" s="85">
        <v>0</v>
      </c>
    </row>
    <row r="9" spans="1:9" ht="34.5" thickBot="1">
      <c r="A9" s="81" t="s">
        <v>259</v>
      </c>
      <c r="B9" s="86" t="s">
        <v>260</v>
      </c>
      <c r="C9" s="87" t="s">
        <v>181</v>
      </c>
      <c r="D9" s="87" t="s">
        <v>14</v>
      </c>
      <c r="E9" s="87"/>
      <c r="F9" s="88">
        <v>0</v>
      </c>
      <c r="G9" s="88">
        <v>0</v>
      </c>
      <c r="H9" s="88">
        <v>0</v>
      </c>
      <c r="I9" s="89">
        <v>0</v>
      </c>
    </row>
    <row r="10" spans="1:9" ht="23.25" thickBot="1">
      <c r="A10" s="90" t="s">
        <v>261</v>
      </c>
      <c r="B10" s="91" t="s">
        <v>262</v>
      </c>
      <c r="C10" s="92" t="s">
        <v>182</v>
      </c>
      <c r="D10" s="92" t="s">
        <v>14</v>
      </c>
      <c r="E10" s="92"/>
      <c r="F10" s="93">
        <f>402220.03+141841.05</f>
        <v>544061.0800000001</v>
      </c>
      <c r="G10" s="93">
        <v>0</v>
      </c>
      <c r="H10" s="93">
        <v>0</v>
      </c>
      <c r="I10" s="94">
        <v>0</v>
      </c>
    </row>
    <row r="11" spans="1:9" ht="12.75" thickBot="1">
      <c r="A11" s="90" t="s">
        <v>530</v>
      </c>
      <c r="B11" s="216" t="s">
        <v>532</v>
      </c>
      <c r="C11" s="217" t="s">
        <v>533</v>
      </c>
      <c r="D11" s="217" t="s">
        <v>14</v>
      </c>
      <c r="E11" s="217"/>
      <c r="F11" s="218" t="s">
        <v>14</v>
      </c>
      <c r="G11" s="218"/>
      <c r="H11" s="218"/>
      <c r="I11" s="219"/>
    </row>
    <row r="12" spans="1:9" ht="12.75" thickBot="1">
      <c r="A12" s="90"/>
      <c r="B12" s="216" t="s">
        <v>548</v>
      </c>
      <c r="C12" s="217" t="s">
        <v>534</v>
      </c>
      <c r="D12" s="217"/>
      <c r="E12" s="217"/>
      <c r="F12" s="218">
        <v>0</v>
      </c>
      <c r="G12" s="218">
        <v>0</v>
      </c>
      <c r="H12" s="218">
        <v>0</v>
      </c>
      <c r="I12" s="219">
        <v>0</v>
      </c>
    </row>
    <row r="13" spans="1:9" ht="12.75" thickBot="1">
      <c r="A13" s="90" t="s">
        <v>531</v>
      </c>
      <c r="B13" s="216" t="s">
        <v>281</v>
      </c>
      <c r="C13" s="217" t="s">
        <v>535</v>
      </c>
      <c r="D13" s="217" t="s">
        <v>14</v>
      </c>
      <c r="E13" s="217"/>
      <c r="F13" s="218" t="s">
        <v>14</v>
      </c>
      <c r="G13" s="218"/>
      <c r="H13" s="218"/>
      <c r="I13" s="219"/>
    </row>
    <row r="14" spans="1:9" ht="32.25">
      <c r="A14" s="81" t="s">
        <v>263</v>
      </c>
      <c r="B14" s="95" t="s">
        <v>264</v>
      </c>
      <c r="C14" s="96" t="s">
        <v>183</v>
      </c>
      <c r="D14" s="96" t="s">
        <v>14</v>
      </c>
      <c r="E14" s="96"/>
      <c r="F14" s="97">
        <f>F15+F28+F18</f>
        <v>25334800.92</v>
      </c>
      <c r="G14" s="97">
        <f>G15+G28+G18</f>
        <v>24372962</v>
      </c>
      <c r="H14" s="97">
        <f>H15+H28+H18</f>
        <v>6741510</v>
      </c>
      <c r="I14" s="98">
        <v>0</v>
      </c>
    </row>
    <row r="15" spans="1:9" ht="33.75">
      <c r="A15" s="81" t="s">
        <v>265</v>
      </c>
      <c r="B15" s="99" t="s">
        <v>266</v>
      </c>
      <c r="C15" s="100" t="s">
        <v>184</v>
      </c>
      <c r="D15" s="100" t="s">
        <v>14</v>
      </c>
      <c r="E15" s="100"/>
      <c r="F15" s="101">
        <f>F16</f>
        <v>25334800.92</v>
      </c>
      <c r="G15" s="252">
        <f>G16</f>
        <v>24372962</v>
      </c>
      <c r="H15" s="252">
        <f>H16</f>
        <v>6741510</v>
      </c>
      <c r="I15" s="102">
        <v>0</v>
      </c>
    </row>
    <row r="16" spans="1:9" ht="22.5">
      <c r="A16" s="81" t="s">
        <v>267</v>
      </c>
      <c r="B16" s="103" t="s">
        <v>268</v>
      </c>
      <c r="C16" s="100" t="s">
        <v>185</v>
      </c>
      <c r="D16" s="100" t="s">
        <v>14</v>
      </c>
      <c r="E16" s="100"/>
      <c r="F16" s="101">
        <f>F33+F34+F35+F36+F37+F38+F40+F41+F42+F43+F44+F45+F46+F47+F48+F49+F50+F51+F52+F53+F54+F55+F56+F57+F39</f>
        <v>25334800.92</v>
      </c>
      <c r="G16" s="256">
        <f>G33+G34+G35+G36+G37+G38+G40+G41+G42+G43+G44+G45+G46+G47+G48+G49+G50+G51+G52+G53+G54+G55+G56+G57+G39</f>
        <v>24372962</v>
      </c>
      <c r="H16" s="256">
        <f>H33+H34+H35+H36+H37+H38+H40+H41+H42+H43+H44+H45+H46+H47+H48+H49+H50+H51+H52+H53+H54+H55+H56+H57+H39</f>
        <v>6741510</v>
      </c>
      <c r="I16" s="102">
        <v>0</v>
      </c>
    </row>
    <row r="17" spans="1:9" ht="12">
      <c r="A17" s="81" t="s">
        <v>269</v>
      </c>
      <c r="B17" s="103" t="s">
        <v>270</v>
      </c>
      <c r="C17" s="100" t="s">
        <v>186</v>
      </c>
      <c r="D17" s="100" t="s">
        <v>14</v>
      </c>
      <c r="E17" s="100"/>
      <c r="F17" s="101">
        <v>0</v>
      </c>
      <c r="G17" s="101">
        <v>0</v>
      </c>
      <c r="H17" s="101">
        <v>0</v>
      </c>
      <c r="I17" s="102">
        <v>0</v>
      </c>
    </row>
    <row r="18" spans="1:9" ht="22.5">
      <c r="A18" s="81" t="s">
        <v>271</v>
      </c>
      <c r="B18" s="99" t="s">
        <v>174</v>
      </c>
      <c r="C18" s="100" t="s">
        <v>187</v>
      </c>
      <c r="D18" s="100" t="s">
        <v>14</v>
      </c>
      <c r="E18" s="100"/>
      <c r="F18" s="101">
        <f>F19</f>
        <v>0</v>
      </c>
      <c r="G18" s="101">
        <v>0</v>
      </c>
      <c r="H18" s="101">
        <v>0</v>
      </c>
      <c r="I18" s="102">
        <v>0</v>
      </c>
    </row>
    <row r="19" spans="1:9" ht="22.5">
      <c r="A19" s="81" t="s">
        <v>175</v>
      </c>
      <c r="B19" s="103" t="s">
        <v>268</v>
      </c>
      <c r="C19" s="100" t="s">
        <v>188</v>
      </c>
      <c r="D19" s="100" t="s">
        <v>14</v>
      </c>
      <c r="E19" s="100"/>
      <c r="F19" s="101">
        <f>F65+F66+F67+F68+F69+F70+F71+F72+F73+F74+F75+F76+F77+F78+F79+F80+F81+F82+F83</f>
        <v>0</v>
      </c>
      <c r="G19" s="101">
        <v>0</v>
      </c>
      <c r="H19" s="101">
        <v>0</v>
      </c>
      <c r="I19" s="102">
        <v>0</v>
      </c>
    </row>
    <row r="20" spans="1:9" ht="12">
      <c r="A20" s="81"/>
      <c r="B20" s="103" t="s">
        <v>548</v>
      </c>
      <c r="C20" s="100" t="s">
        <v>536</v>
      </c>
      <c r="D20" s="100" t="s">
        <v>14</v>
      </c>
      <c r="E20" s="100"/>
      <c r="F20" s="205">
        <v>0</v>
      </c>
      <c r="G20" s="205">
        <v>0</v>
      </c>
      <c r="H20" s="205">
        <v>0</v>
      </c>
      <c r="I20" s="204">
        <v>0</v>
      </c>
    </row>
    <row r="21" spans="1:9" ht="12">
      <c r="A21" s="81" t="s">
        <v>272</v>
      </c>
      <c r="B21" s="103" t="s">
        <v>270</v>
      </c>
      <c r="C21" s="100" t="s">
        <v>189</v>
      </c>
      <c r="D21" s="100" t="s">
        <v>14</v>
      </c>
      <c r="E21" s="100"/>
      <c r="F21" s="101">
        <v>0</v>
      </c>
      <c r="G21" s="101">
        <v>0</v>
      </c>
      <c r="H21" s="101">
        <v>0</v>
      </c>
      <c r="I21" s="102">
        <v>0</v>
      </c>
    </row>
    <row r="22" spans="1:9" ht="12">
      <c r="A22" s="81" t="s">
        <v>273</v>
      </c>
      <c r="B22" s="99" t="s">
        <v>274</v>
      </c>
      <c r="C22" s="100" t="s">
        <v>190</v>
      </c>
      <c r="D22" s="100" t="s">
        <v>14</v>
      </c>
      <c r="E22" s="100"/>
      <c r="F22" s="101">
        <v>0</v>
      </c>
      <c r="G22" s="101">
        <v>0</v>
      </c>
      <c r="H22" s="101">
        <v>0</v>
      </c>
      <c r="I22" s="102">
        <v>0</v>
      </c>
    </row>
    <row r="23" spans="1:9" ht="12">
      <c r="A23" s="81"/>
      <c r="B23" s="99" t="s">
        <v>548</v>
      </c>
      <c r="C23" s="100" t="s">
        <v>537</v>
      </c>
      <c r="D23" s="100" t="s">
        <v>14</v>
      </c>
      <c r="E23" s="100"/>
      <c r="F23" s="205">
        <v>0</v>
      </c>
      <c r="G23" s="205">
        <v>0</v>
      </c>
      <c r="H23" s="205">
        <v>0</v>
      </c>
      <c r="I23" s="204">
        <v>0</v>
      </c>
    </row>
    <row r="24" spans="1:9" ht="12">
      <c r="A24" s="81" t="s">
        <v>275</v>
      </c>
      <c r="B24" s="99" t="s">
        <v>176</v>
      </c>
      <c r="C24" s="100" t="s">
        <v>191</v>
      </c>
      <c r="D24" s="100" t="s">
        <v>14</v>
      </c>
      <c r="E24" s="100"/>
      <c r="F24" s="101">
        <v>0</v>
      </c>
      <c r="G24" s="101">
        <v>0</v>
      </c>
      <c r="H24" s="101">
        <v>0</v>
      </c>
      <c r="I24" s="102">
        <v>0</v>
      </c>
    </row>
    <row r="25" spans="1:9" ht="22.5">
      <c r="A25" s="81" t="s">
        <v>276</v>
      </c>
      <c r="B25" s="103" t="s">
        <v>268</v>
      </c>
      <c r="C25" s="100" t="s">
        <v>192</v>
      </c>
      <c r="D25" s="100" t="s">
        <v>14</v>
      </c>
      <c r="E25" s="100"/>
      <c r="F25" s="101">
        <v>0</v>
      </c>
      <c r="G25" s="101">
        <v>0</v>
      </c>
      <c r="H25" s="101">
        <v>0</v>
      </c>
      <c r="I25" s="102">
        <v>0</v>
      </c>
    </row>
    <row r="26" spans="1:9" ht="12">
      <c r="A26" s="81" t="s">
        <v>277</v>
      </c>
      <c r="B26" s="103" t="s">
        <v>270</v>
      </c>
      <c r="C26" s="100" t="s">
        <v>193</v>
      </c>
      <c r="D26" s="100" t="s">
        <v>14</v>
      </c>
      <c r="E26" s="100"/>
      <c r="F26" s="101">
        <v>0</v>
      </c>
      <c r="G26" s="101">
        <v>0</v>
      </c>
      <c r="H26" s="101">
        <v>0</v>
      </c>
      <c r="I26" s="102">
        <v>0</v>
      </c>
    </row>
    <row r="27" spans="1:9" ht="12">
      <c r="A27" s="81" t="s">
        <v>278</v>
      </c>
      <c r="B27" s="99" t="s">
        <v>177</v>
      </c>
      <c r="C27" s="100" t="s">
        <v>194</v>
      </c>
      <c r="D27" s="100" t="s">
        <v>14</v>
      </c>
      <c r="E27" s="100"/>
      <c r="F27" s="101">
        <f>F28</f>
        <v>0</v>
      </c>
      <c r="G27" s="101">
        <f>G28</f>
        <v>0</v>
      </c>
      <c r="H27" s="252">
        <f>H28</f>
        <v>0</v>
      </c>
      <c r="I27" s="102"/>
    </row>
    <row r="28" spans="1:9" ht="22.5">
      <c r="A28" s="81" t="s">
        <v>279</v>
      </c>
      <c r="B28" s="103" t="s">
        <v>268</v>
      </c>
      <c r="C28" s="100" t="s">
        <v>195</v>
      </c>
      <c r="D28" s="100" t="s">
        <v>14</v>
      </c>
      <c r="E28" s="233"/>
      <c r="F28" s="101">
        <f>F58+F59+F60+F61+F62+F63+F64</f>
        <v>0</v>
      </c>
      <c r="G28" s="101">
        <f>G58+G64</f>
        <v>0</v>
      </c>
      <c r="H28" s="252">
        <f>H58+H64</f>
        <v>0</v>
      </c>
      <c r="I28" s="102">
        <v>0</v>
      </c>
    </row>
    <row r="29" spans="1:9" ht="12">
      <c r="A29" s="81"/>
      <c r="B29" s="220" t="s">
        <v>548</v>
      </c>
      <c r="C29" s="210" t="s">
        <v>538</v>
      </c>
      <c r="D29" s="210" t="s">
        <v>14</v>
      </c>
      <c r="E29" s="210"/>
      <c r="F29" s="211"/>
      <c r="G29" s="211"/>
      <c r="H29" s="211"/>
      <c r="I29" s="212"/>
    </row>
    <row r="30" spans="1:9" ht="12.75" thickBot="1">
      <c r="A30" s="81" t="s">
        <v>280</v>
      </c>
      <c r="B30" s="104" t="s">
        <v>281</v>
      </c>
      <c r="C30" s="87" t="s">
        <v>196</v>
      </c>
      <c r="D30" s="87" t="s">
        <v>14</v>
      </c>
      <c r="E30" s="87"/>
      <c r="F30" s="88">
        <v>0</v>
      </c>
      <c r="G30" s="88">
        <v>0</v>
      </c>
      <c r="H30" s="88">
        <v>0</v>
      </c>
      <c r="I30" s="89">
        <v>0</v>
      </c>
    </row>
    <row r="31" spans="1:9" ht="33" thickBot="1">
      <c r="A31" s="81" t="s">
        <v>21</v>
      </c>
      <c r="B31" s="105" t="s">
        <v>282</v>
      </c>
      <c r="C31" s="78" t="s">
        <v>197</v>
      </c>
      <c r="D31" s="78" t="s">
        <v>14</v>
      </c>
      <c r="E31" s="78"/>
      <c r="F31" s="79">
        <f>F32</f>
        <v>25334800.92</v>
      </c>
      <c r="G31" s="79">
        <f>G32</f>
        <v>24372962</v>
      </c>
      <c r="H31" s="79">
        <f>H32</f>
        <v>6741510</v>
      </c>
      <c r="I31" s="80">
        <f>I14</f>
        <v>0</v>
      </c>
    </row>
    <row r="32" spans="1:9" ht="18" customHeight="1" thickBot="1">
      <c r="A32" s="304"/>
      <c r="B32" s="106" t="s">
        <v>178</v>
      </c>
      <c r="C32" s="107" t="s">
        <v>198</v>
      </c>
      <c r="D32" s="107" t="s">
        <v>283</v>
      </c>
      <c r="E32" s="107"/>
      <c r="F32" s="108">
        <f>SUM(F33:F83)</f>
        <v>25334800.92</v>
      </c>
      <c r="G32" s="108">
        <f>SUM(G33:G83)</f>
        <v>24372962</v>
      </c>
      <c r="H32" s="108">
        <f>SUM(H33:H83)</f>
        <v>6741510</v>
      </c>
      <c r="I32" s="109">
        <f>SUM(I33:I64)</f>
        <v>0</v>
      </c>
    </row>
    <row r="33" spans="1:9" ht="12">
      <c r="A33" s="305"/>
      <c r="B33" s="110" t="s">
        <v>284</v>
      </c>
      <c r="C33" s="111"/>
      <c r="D33" s="111" t="s">
        <v>283</v>
      </c>
      <c r="E33" s="232" t="s">
        <v>550</v>
      </c>
      <c r="F33" s="112">
        <v>48400</v>
      </c>
      <c r="G33" s="112">
        <v>48400</v>
      </c>
      <c r="H33" s="112">
        <v>48400</v>
      </c>
      <c r="I33" s="113">
        <v>0</v>
      </c>
    </row>
    <row r="34" spans="1:9" ht="12">
      <c r="A34" s="305"/>
      <c r="B34" s="114" t="s">
        <v>285</v>
      </c>
      <c r="C34" s="100"/>
      <c r="D34" s="100" t="s">
        <v>283</v>
      </c>
      <c r="E34" s="233" t="s">
        <v>550</v>
      </c>
      <c r="F34" s="101">
        <v>30600</v>
      </c>
      <c r="G34" s="101">
        <v>30600</v>
      </c>
      <c r="H34" s="101">
        <v>30600</v>
      </c>
      <c r="I34" s="102">
        <v>0</v>
      </c>
    </row>
    <row r="35" spans="1:9" ht="12">
      <c r="A35" s="305"/>
      <c r="B35" s="114" t="s">
        <v>286</v>
      </c>
      <c r="C35" s="100"/>
      <c r="D35" s="100" t="s">
        <v>283</v>
      </c>
      <c r="E35" s="233" t="s">
        <v>550</v>
      </c>
      <c r="F35" s="101">
        <v>5707348.92</v>
      </c>
      <c r="G35" s="101">
        <v>6414950</v>
      </c>
      <c r="H35" s="101">
        <v>6414950</v>
      </c>
      <c r="I35" s="102">
        <v>0</v>
      </c>
    </row>
    <row r="36" spans="1:9" ht="12">
      <c r="A36" s="305"/>
      <c r="B36" s="114" t="s">
        <v>287</v>
      </c>
      <c r="C36" s="100"/>
      <c r="D36" s="100" t="s">
        <v>283</v>
      </c>
      <c r="E36" s="233" t="s">
        <v>550</v>
      </c>
      <c r="F36" s="101">
        <v>123600</v>
      </c>
      <c r="G36" s="101">
        <v>123600</v>
      </c>
      <c r="H36" s="256">
        <v>123600</v>
      </c>
      <c r="I36" s="102">
        <v>0</v>
      </c>
    </row>
    <row r="37" spans="1:9" ht="12">
      <c r="A37" s="305"/>
      <c r="B37" s="114" t="s">
        <v>610</v>
      </c>
      <c r="C37" s="100"/>
      <c r="D37" s="100" t="s">
        <v>283</v>
      </c>
      <c r="E37" s="233" t="s">
        <v>550</v>
      </c>
      <c r="F37" s="101">
        <v>42000</v>
      </c>
      <c r="G37" s="101">
        <v>42000</v>
      </c>
      <c r="H37" s="256">
        <v>42000</v>
      </c>
      <c r="I37" s="102">
        <v>0</v>
      </c>
    </row>
    <row r="38" spans="1:9" ht="12">
      <c r="A38" s="305"/>
      <c r="B38" s="114" t="s">
        <v>288</v>
      </c>
      <c r="C38" s="100"/>
      <c r="D38" s="100" t="s">
        <v>283</v>
      </c>
      <c r="E38" s="233" t="s">
        <v>550</v>
      </c>
      <c r="F38" s="101">
        <v>17000</v>
      </c>
      <c r="G38" s="101">
        <v>17000</v>
      </c>
      <c r="H38" s="256">
        <v>17000</v>
      </c>
      <c r="I38" s="102">
        <v>0</v>
      </c>
    </row>
    <row r="39" spans="1:9" ht="12">
      <c r="A39" s="305"/>
      <c r="B39" s="114" t="s">
        <v>611</v>
      </c>
      <c r="C39" s="100"/>
      <c r="D39" s="100" t="s">
        <v>283</v>
      </c>
      <c r="E39" s="233" t="s">
        <v>596</v>
      </c>
      <c r="F39" s="252">
        <v>7800</v>
      </c>
      <c r="G39" s="252">
        <v>7800</v>
      </c>
      <c r="H39" s="256">
        <v>7800</v>
      </c>
      <c r="I39" s="251"/>
    </row>
    <row r="40" spans="1:9" ht="12">
      <c r="A40" s="305"/>
      <c r="B40" s="114" t="s">
        <v>595</v>
      </c>
      <c r="C40" s="100"/>
      <c r="D40" s="100" t="s">
        <v>283</v>
      </c>
      <c r="E40" s="233" t="s">
        <v>550</v>
      </c>
      <c r="F40" s="101">
        <v>8600</v>
      </c>
      <c r="G40" s="101">
        <v>32160</v>
      </c>
      <c r="H40" s="256">
        <v>32160</v>
      </c>
      <c r="I40" s="102">
        <v>0</v>
      </c>
    </row>
    <row r="41" spans="1:9" ht="12">
      <c r="A41" s="305"/>
      <c r="B41" s="114" t="s">
        <v>289</v>
      </c>
      <c r="C41" s="100"/>
      <c r="D41" s="100" t="s">
        <v>283</v>
      </c>
      <c r="E41" s="233" t="s">
        <v>550</v>
      </c>
      <c r="F41" s="101">
        <v>56000</v>
      </c>
      <c r="G41" s="101">
        <v>0</v>
      </c>
      <c r="H41" s="101">
        <v>0</v>
      </c>
      <c r="I41" s="102">
        <v>0</v>
      </c>
    </row>
    <row r="42" spans="1:9" ht="12">
      <c r="A42" s="305"/>
      <c r="B42" s="114" t="s">
        <v>290</v>
      </c>
      <c r="C42" s="100"/>
      <c r="D42" s="100" t="s">
        <v>283</v>
      </c>
      <c r="E42" s="233" t="s">
        <v>550</v>
      </c>
      <c r="F42" s="101">
        <v>0</v>
      </c>
      <c r="G42" s="101">
        <v>0</v>
      </c>
      <c r="H42" s="101">
        <v>0</v>
      </c>
      <c r="I42" s="102">
        <v>0</v>
      </c>
    </row>
    <row r="43" spans="1:9" ht="12">
      <c r="A43" s="305"/>
      <c r="B43" s="114" t="s">
        <v>291</v>
      </c>
      <c r="C43" s="100"/>
      <c r="D43" s="100" t="s">
        <v>283</v>
      </c>
      <c r="E43" s="233" t="s">
        <v>550</v>
      </c>
      <c r="F43" s="101">
        <v>205000</v>
      </c>
      <c r="G43" s="101">
        <v>0</v>
      </c>
      <c r="H43" s="101">
        <v>0</v>
      </c>
      <c r="I43" s="102">
        <v>0</v>
      </c>
    </row>
    <row r="44" spans="1:9" ht="12">
      <c r="A44" s="305"/>
      <c r="B44" s="114" t="s">
        <v>292</v>
      </c>
      <c r="C44" s="100"/>
      <c r="D44" s="100" t="s">
        <v>283</v>
      </c>
      <c r="E44" s="233" t="s">
        <v>550</v>
      </c>
      <c r="F44" s="101">
        <v>0</v>
      </c>
      <c r="G44" s="101">
        <v>0</v>
      </c>
      <c r="H44" s="101">
        <v>0</v>
      </c>
      <c r="I44" s="102">
        <v>0</v>
      </c>
    </row>
    <row r="45" spans="1:9" ht="12">
      <c r="A45" s="305"/>
      <c r="B45" s="114" t="s">
        <v>293</v>
      </c>
      <c r="C45" s="100"/>
      <c r="D45" s="100" t="s">
        <v>283</v>
      </c>
      <c r="E45" s="233" t="s">
        <v>550</v>
      </c>
      <c r="F45" s="101">
        <v>0</v>
      </c>
      <c r="G45" s="101">
        <v>0</v>
      </c>
      <c r="H45" s="101">
        <v>0</v>
      </c>
      <c r="I45" s="102">
        <v>0</v>
      </c>
    </row>
    <row r="46" spans="1:9" ht="12">
      <c r="A46" s="305"/>
      <c r="B46" s="114" t="s">
        <v>294</v>
      </c>
      <c r="C46" s="100"/>
      <c r="D46" s="100" t="s">
        <v>283</v>
      </c>
      <c r="E46" s="233" t="s">
        <v>552</v>
      </c>
      <c r="F46" s="101">
        <v>32000</v>
      </c>
      <c r="G46" s="101">
        <v>0</v>
      </c>
      <c r="H46" s="101">
        <v>0</v>
      </c>
      <c r="I46" s="102">
        <v>0</v>
      </c>
    </row>
    <row r="47" spans="1:9" ht="12">
      <c r="A47" s="305"/>
      <c r="B47" s="114" t="s">
        <v>295</v>
      </c>
      <c r="C47" s="100"/>
      <c r="D47" s="100" t="s">
        <v>283</v>
      </c>
      <c r="E47" s="233" t="s">
        <v>551</v>
      </c>
      <c r="F47" s="101">
        <v>1400000</v>
      </c>
      <c r="G47" s="101">
        <v>0</v>
      </c>
      <c r="H47" s="101">
        <v>0</v>
      </c>
      <c r="I47" s="102">
        <v>0</v>
      </c>
    </row>
    <row r="48" spans="1:9" ht="12.75" thickBot="1">
      <c r="A48" s="305"/>
      <c r="B48" s="115" t="s">
        <v>296</v>
      </c>
      <c r="C48" s="87"/>
      <c r="D48" s="87" t="s">
        <v>283</v>
      </c>
      <c r="E48" s="234" t="s">
        <v>550</v>
      </c>
      <c r="F48" s="88">
        <v>25000</v>
      </c>
      <c r="G48" s="88">
        <v>25000</v>
      </c>
      <c r="H48" s="88">
        <v>25000</v>
      </c>
      <c r="I48" s="89">
        <v>0</v>
      </c>
    </row>
    <row r="49" spans="1:9" ht="18.75" customHeight="1" thickBot="1">
      <c r="A49" s="305"/>
      <c r="B49" s="213" t="s">
        <v>509</v>
      </c>
      <c r="C49" s="117"/>
      <c r="D49" s="117" t="s">
        <v>283</v>
      </c>
      <c r="E49" s="235" t="s">
        <v>554</v>
      </c>
      <c r="F49" s="214">
        <v>0</v>
      </c>
      <c r="G49" s="214">
        <v>0</v>
      </c>
      <c r="H49" s="214">
        <v>0</v>
      </c>
      <c r="I49" s="118"/>
    </row>
    <row r="50" spans="1:9" ht="12">
      <c r="A50" s="305"/>
      <c r="B50" s="116" t="s">
        <v>297</v>
      </c>
      <c r="C50" s="83"/>
      <c r="D50" s="83" t="s">
        <v>283</v>
      </c>
      <c r="E50" s="236" t="s">
        <v>553</v>
      </c>
      <c r="F50" s="84">
        <v>41400</v>
      </c>
      <c r="G50" s="84">
        <v>41400</v>
      </c>
      <c r="H50" s="84">
        <v>0</v>
      </c>
      <c r="I50" s="85">
        <v>0</v>
      </c>
    </row>
    <row r="51" spans="1:9" ht="12">
      <c r="A51" s="305"/>
      <c r="B51" s="114" t="s">
        <v>298</v>
      </c>
      <c r="C51" s="100"/>
      <c r="D51" s="100" t="s">
        <v>283</v>
      </c>
      <c r="E51" s="233" t="s">
        <v>553</v>
      </c>
      <c r="F51" s="101">
        <v>4000000</v>
      </c>
      <c r="G51" s="101">
        <v>4000000</v>
      </c>
      <c r="H51" s="101">
        <v>0</v>
      </c>
      <c r="I51" s="102">
        <v>0</v>
      </c>
    </row>
    <row r="52" spans="1:9" ht="12">
      <c r="A52" s="305"/>
      <c r="B52" s="114" t="s">
        <v>299</v>
      </c>
      <c r="C52" s="100"/>
      <c r="D52" s="100" t="s">
        <v>283</v>
      </c>
      <c r="E52" s="233" t="s">
        <v>553</v>
      </c>
      <c r="F52" s="101">
        <v>6893242</v>
      </c>
      <c r="G52" s="101">
        <v>6893242</v>
      </c>
      <c r="H52" s="101">
        <v>0</v>
      </c>
      <c r="I52" s="102">
        <v>0</v>
      </c>
    </row>
    <row r="53" spans="1:9" ht="12">
      <c r="A53" s="305"/>
      <c r="B53" s="209" t="s">
        <v>504</v>
      </c>
      <c r="C53" s="210"/>
      <c r="D53" s="210" t="s">
        <v>283</v>
      </c>
      <c r="E53" s="237" t="s">
        <v>553</v>
      </c>
      <c r="F53" s="211">
        <v>0</v>
      </c>
      <c r="G53" s="211">
        <v>0</v>
      </c>
      <c r="H53" s="211">
        <v>0</v>
      </c>
      <c r="I53" s="212"/>
    </row>
    <row r="54" spans="1:9" ht="12">
      <c r="A54" s="305"/>
      <c r="B54" s="209" t="s">
        <v>505</v>
      </c>
      <c r="C54" s="210"/>
      <c r="D54" s="210" t="s">
        <v>283</v>
      </c>
      <c r="E54" s="237" t="s">
        <v>553</v>
      </c>
      <c r="F54" s="211">
        <v>0</v>
      </c>
      <c r="G54" s="211">
        <v>0</v>
      </c>
      <c r="H54" s="211">
        <v>0</v>
      </c>
      <c r="I54" s="212"/>
    </row>
    <row r="55" spans="1:9" ht="12.75" thickBot="1">
      <c r="A55" s="305"/>
      <c r="B55" s="209" t="s">
        <v>300</v>
      </c>
      <c r="C55" s="210"/>
      <c r="D55" s="210" t="s">
        <v>283</v>
      </c>
      <c r="E55" s="237" t="s">
        <v>553</v>
      </c>
      <c r="F55" s="211">
        <v>2000000</v>
      </c>
      <c r="G55" s="211">
        <v>2000000</v>
      </c>
      <c r="H55" s="211">
        <v>0</v>
      </c>
      <c r="I55" s="212">
        <v>0</v>
      </c>
    </row>
    <row r="56" spans="1:9" ht="18" customHeight="1" thickBot="1">
      <c r="A56" s="305"/>
      <c r="B56" s="257" t="s">
        <v>587</v>
      </c>
      <c r="C56" s="258"/>
      <c r="D56" s="258" t="s">
        <v>283</v>
      </c>
      <c r="E56" s="259" t="s">
        <v>549</v>
      </c>
      <c r="F56" s="260">
        <v>4696810</v>
      </c>
      <c r="G56" s="260">
        <v>4696810</v>
      </c>
      <c r="H56" s="260">
        <v>0</v>
      </c>
      <c r="I56" s="261">
        <v>0</v>
      </c>
    </row>
    <row r="57" spans="1:9" ht="18" customHeight="1" thickBot="1">
      <c r="A57" s="305"/>
      <c r="B57" s="245" t="s">
        <v>588</v>
      </c>
      <c r="C57" s="246"/>
      <c r="D57" s="246" t="s">
        <v>283</v>
      </c>
      <c r="E57" s="247" t="s">
        <v>589</v>
      </c>
      <c r="F57" s="248">
        <v>0</v>
      </c>
      <c r="G57" s="248">
        <v>0</v>
      </c>
      <c r="H57" s="248">
        <v>0</v>
      </c>
      <c r="I57" s="249"/>
    </row>
    <row r="58" spans="1:9" ht="12.75" customHeight="1">
      <c r="A58" s="305"/>
      <c r="B58" s="110" t="s">
        <v>301</v>
      </c>
      <c r="C58" s="111"/>
      <c r="D58" s="111" t="s">
        <v>283</v>
      </c>
      <c r="E58" s="232" t="s">
        <v>550</v>
      </c>
      <c r="F58" s="112">
        <v>0</v>
      </c>
      <c r="G58" s="112">
        <v>0</v>
      </c>
      <c r="H58" s="112">
        <v>0</v>
      </c>
      <c r="I58" s="113">
        <v>0</v>
      </c>
    </row>
    <row r="59" spans="1:9" ht="12.75" customHeight="1">
      <c r="A59" s="305"/>
      <c r="B59" s="114" t="s">
        <v>312</v>
      </c>
      <c r="C59" s="100"/>
      <c r="D59" s="100" t="s">
        <v>283</v>
      </c>
      <c r="E59" s="233" t="s">
        <v>550</v>
      </c>
      <c r="F59" s="199">
        <v>0</v>
      </c>
      <c r="G59" s="199">
        <v>0</v>
      </c>
      <c r="H59" s="199">
        <v>0</v>
      </c>
      <c r="I59" s="198"/>
    </row>
    <row r="60" spans="1:9" ht="12.75" customHeight="1">
      <c r="A60" s="305"/>
      <c r="B60" s="114" t="s">
        <v>506</v>
      </c>
      <c r="C60" s="100"/>
      <c r="D60" s="100" t="s">
        <v>283</v>
      </c>
      <c r="E60" s="233" t="s">
        <v>550</v>
      </c>
      <c r="F60" s="199">
        <v>0</v>
      </c>
      <c r="G60" s="199">
        <v>0</v>
      </c>
      <c r="H60" s="199">
        <v>0</v>
      </c>
      <c r="I60" s="198"/>
    </row>
    <row r="61" spans="1:9" ht="12.75" customHeight="1">
      <c r="A61" s="305"/>
      <c r="B61" s="114" t="s">
        <v>508</v>
      </c>
      <c r="C61" s="100"/>
      <c r="D61" s="100" t="s">
        <v>283</v>
      </c>
      <c r="E61" s="233" t="s">
        <v>554</v>
      </c>
      <c r="F61" s="199">
        <v>0</v>
      </c>
      <c r="G61" s="199">
        <v>0</v>
      </c>
      <c r="H61" s="199">
        <v>0</v>
      </c>
      <c r="I61" s="198"/>
    </row>
    <row r="62" spans="1:9" ht="12.75" customHeight="1">
      <c r="A62" s="305"/>
      <c r="B62" s="114" t="s">
        <v>555</v>
      </c>
      <c r="C62" s="100"/>
      <c r="D62" s="100" t="s">
        <v>283</v>
      </c>
      <c r="E62" s="233" t="s">
        <v>550</v>
      </c>
      <c r="F62" s="226">
        <v>0</v>
      </c>
      <c r="G62" s="226">
        <v>0</v>
      </c>
      <c r="H62" s="226">
        <v>0</v>
      </c>
      <c r="I62" s="225"/>
    </row>
    <row r="63" spans="1:9" ht="12.75" customHeight="1">
      <c r="A63" s="305"/>
      <c r="B63" s="114" t="s">
        <v>507</v>
      </c>
      <c r="C63" s="100"/>
      <c r="D63" s="100" t="s">
        <v>283</v>
      </c>
      <c r="E63" s="233" t="s">
        <v>554</v>
      </c>
      <c r="F63" s="199">
        <v>0</v>
      </c>
      <c r="G63" s="199">
        <v>0</v>
      </c>
      <c r="H63" s="199">
        <v>0</v>
      </c>
      <c r="I63" s="198"/>
    </row>
    <row r="64" spans="1:9" ht="12.75" thickBot="1">
      <c r="A64" s="305"/>
      <c r="B64" s="115" t="s">
        <v>302</v>
      </c>
      <c r="C64" s="87"/>
      <c r="D64" s="87" t="s">
        <v>283</v>
      </c>
      <c r="E64" s="234" t="s">
        <v>550</v>
      </c>
      <c r="F64" s="88">
        <v>0</v>
      </c>
      <c r="G64" s="88">
        <v>0</v>
      </c>
      <c r="H64" s="88">
        <v>0</v>
      </c>
      <c r="I64" s="89">
        <v>0</v>
      </c>
    </row>
    <row r="65" spans="1:9" ht="12" hidden="1">
      <c r="A65" s="305"/>
      <c r="B65" s="262"/>
      <c r="C65" s="83"/>
      <c r="D65" s="83" t="s">
        <v>283</v>
      </c>
      <c r="E65" s="236"/>
      <c r="F65" s="84">
        <v>0</v>
      </c>
      <c r="G65" s="84">
        <v>0</v>
      </c>
      <c r="H65" s="84">
        <v>0</v>
      </c>
      <c r="I65" s="85">
        <v>0</v>
      </c>
    </row>
    <row r="66" spans="1:9" ht="12" hidden="1">
      <c r="A66" s="305"/>
      <c r="B66" s="263"/>
      <c r="C66" s="100"/>
      <c r="D66" s="100" t="s">
        <v>283</v>
      </c>
      <c r="E66" s="233"/>
      <c r="F66" s="252">
        <v>0</v>
      </c>
      <c r="G66" s="252">
        <v>0</v>
      </c>
      <c r="H66" s="252">
        <v>0</v>
      </c>
      <c r="I66" s="251">
        <v>0</v>
      </c>
    </row>
    <row r="67" spans="1:9" ht="12" hidden="1">
      <c r="A67" s="305"/>
      <c r="B67" s="263" t="s">
        <v>592</v>
      </c>
      <c r="C67" s="100"/>
      <c r="D67" s="100" t="s">
        <v>283</v>
      </c>
      <c r="E67" s="233" t="s">
        <v>560</v>
      </c>
      <c r="F67" s="252">
        <v>0</v>
      </c>
      <c r="G67" s="252">
        <v>0</v>
      </c>
      <c r="H67" s="252">
        <v>0</v>
      </c>
      <c r="I67" s="251">
        <v>0</v>
      </c>
    </row>
    <row r="68" spans="1:9" ht="12" hidden="1">
      <c r="A68" s="305"/>
      <c r="B68" s="263" t="s">
        <v>593</v>
      </c>
      <c r="C68" s="100"/>
      <c r="D68" s="100" t="s">
        <v>283</v>
      </c>
      <c r="E68" s="233" t="s">
        <v>560</v>
      </c>
      <c r="F68" s="252">
        <v>0</v>
      </c>
      <c r="G68" s="252">
        <v>0</v>
      </c>
      <c r="H68" s="252">
        <v>0</v>
      </c>
      <c r="I68" s="251">
        <v>0</v>
      </c>
    </row>
    <row r="69" spans="1:9" ht="12" hidden="1">
      <c r="A69" s="305"/>
      <c r="B69" s="263" t="s">
        <v>594</v>
      </c>
      <c r="C69" s="100"/>
      <c r="D69" s="100" t="s">
        <v>283</v>
      </c>
      <c r="E69" s="233" t="s">
        <v>560</v>
      </c>
      <c r="F69" s="252">
        <v>0</v>
      </c>
      <c r="G69" s="252">
        <v>0</v>
      </c>
      <c r="H69" s="252">
        <v>0</v>
      </c>
      <c r="I69" s="251">
        <v>0</v>
      </c>
    </row>
    <row r="70" spans="1:9" ht="12" hidden="1">
      <c r="A70" s="305"/>
      <c r="B70" s="263" t="s">
        <v>502</v>
      </c>
      <c r="C70" s="100"/>
      <c r="D70" s="100" t="s">
        <v>283</v>
      </c>
      <c r="E70" s="233" t="s">
        <v>559</v>
      </c>
      <c r="F70" s="252">
        <v>0</v>
      </c>
      <c r="G70" s="252">
        <v>0</v>
      </c>
      <c r="H70" s="252">
        <v>0</v>
      </c>
      <c r="I70" s="251">
        <v>0</v>
      </c>
    </row>
    <row r="71" spans="1:9" ht="12" hidden="1">
      <c r="A71" s="305"/>
      <c r="B71" s="263" t="s">
        <v>573</v>
      </c>
      <c r="C71" s="100"/>
      <c r="D71" s="100" t="s">
        <v>283</v>
      </c>
      <c r="E71" s="233" t="s">
        <v>559</v>
      </c>
      <c r="F71" s="252">
        <v>0</v>
      </c>
      <c r="G71" s="252">
        <v>0</v>
      </c>
      <c r="H71" s="252">
        <v>0</v>
      </c>
      <c r="I71" s="251">
        <v>0</v>
      </c>
    </row>
    <row r="72" spans="1:9" ht="12" hidden="1">
      <c r="A72" s="305"/>
      <c r="B72" s="263" t="s">
        <v>592</v>
      </c>
      <c r="C72" s="100"/>
      <c r="D72" s="100" t="s">
        <v>283</v>
      </c>
      <c r="E72" s="233" t="s">
        <v>559</v>
      </c>
      <c r="F72" s="252">
        <v>0</v>
      </c>
      <c r="G72" s="252">
        <v>0</v>
      </c>
      <c r="H72" s="252">
        <v>0</v>
      </c>
      <c r="I72" s="251">
        <v>0</v>
      </c>
    </row>
    <row r="73" spans="1:9" ht="12" hidden="1">
      <c r="A73" s="305"/>
      <c r="B73" s="263" t="s">
        <v>593</v>
      </c>
      <c r="C73" s="100"/>
      <c r="D73" s="100" t="s">
        <v>283</v>
      </c>
      <c r="E73" s="233" t="s">
        <v>559</v>
      </c>
      <c r="F73" s="252">
        <v>0</v>
      </c>
      <c r="G73" s="252">
        <v>0</v>
      </c>
      <c r="H73" s="252">
        <v>0</v>
      </c>
      <c r="I73" s="251">
        <v>0</v>
      </c>
    </row>
    <row r="74" spans="1:9" ht="12" hidden="1">
      <c r="A74" s="305"/>
      <c r="B74" s="263" t="s">
        <v>594</v>
      </c>
      <c r="C74" s="100"/>
      <c r="D74" s="100" t="s">
        <v>283</v>
      </c>
      <c r="E74" s="233" t="s">
        <v>559</v>
      </c>
      <c r="F74" s="252">
        <v>0</v>
      </c>
      <c r="G74" s="252">
        <v>0</v>
      </c>
      <c r="H74" s="252">
        <v>0</v>
      </c>
      <c r="I74" s="251">
        <v>0</v>
      </c>
    </row>
    <row r="75" spans="1:9" ht="22.5" hidden="1">
      <c r="A75" s="305"/>
      <c r="B75" s="263" t="s">
        <v>501</v>
      </c>
      <c r="C75" s="100"/>
      <c r="D75" s="100" t="s">
        <v>283</v>
      </c>
      <c r="E75" s="233" t="s">
        <v>558</v>
      </c>
      <c r="F75" s="252">
        <v>0</v>
      </c>
      <c r="G75" s="252">
        <v>0</v>
      </c>
      <c r="H75" s="252">
        <v>0</v>
      </c>
      <c r="I75" s="251">
        <v>0</v>
      </c>
    </row>
    <row r="76" spans="1:9" ht="22.5" hidden="1">
      <c r="A76" s="305"/>
      <c r="B76" s="263" t="s">
        <v>500</v>
      </c>
      <c r="C76" s="100"/>
      <c r="D76" s="100" t="s">
        <v>283</v>
      </c>
      <c r="E76" s="233" t="s">
        <v>558</v>
      </c>
      <c r="F76" s="252">
        <v>0</v>
      </c>
      <c r="G76" s="252">
        <v>0</v>
      </c>
      <c r="H76" s="252">
        <v>0</v>
      </c>
      <c r="I76" s="251">
        <v>0</v>
      </c>
    </row>
    <row r="77" spans="1:9" ht="12" hidden="1">
      <c r="A77" s="305"/>
      <c r="B77" s="263" t="s">
        <v>502</v>
      </c>
      <c r="C77" s="100"/>
      <c r="D77" s="100" t="s">
        <v>283</v>
      </c>
      <c r="E77" s="233" t="s">
        <v>557</v>
      </c>
      <c r="F77" s="252">
        <v>0</v>
      </c>
      <c r="G77" s="252">
        <v>0</v>
      </c>
      <c r="H77" s="252">
        <v>0</v>
      </c>
      <c r="I77" s="251">
        <v>0</v>
      </c>
    </row>
    <row r="78" spans="1:9" ht="12" hidden="1">
      <c r="A78" s="305"/>
      <c r="B78" s="263" t="s">
        <v>503</v>
      </c>
      <c r="C78" s="100"/>
      <c r="D78" s="100" t="s">
        <v>283</v>
      </c>
      <c r="E78" s="233" t="s">
        <v>557</v>
      </c>
      <c r="F78" s="252">
        <v>0</v>
      </c>
      <c r="G78" s="252">
        <v>0</v>
      </c>
      <c r="H78" s="252">
        <v>0</v>
      </c>
      <c r="I78" s="251">
        <v>0</v>
      </c>
    </row>
    <row r="79" spans="1:9" ht="22.5" hidden="1">
      <c r="A79" s="305"/>
      <c r="B79" s="263" t="s">
        <v>501</v>
      </c>
      <c r="C79" s="100"/>
      <c r="D79" s="100" t="s">
        <v>283</v>
      </c>
      <c r="E79" s="233" t="s">
        <v>561</v>
      </c>
      <c r="F79" s="252">
        <v>0</v>
      </c>
      <c r="G79" s="252">
        <v>0</v>
      </c>
      <c r="H79" s="252">
        <v>0</v>
      </c>
      <c r="I79" s="251">
        <v>0</v>
      </c>
    </row>
    <row r="80" spans="1:9" ht="22.5" hidden="1">
      <c r="A80" s="305"/>
      <c r="B80" s="263" t="s">
        <v>500</v>
      </c>
      <c r="C80" s="100"/>
      <c r="D80" s="100" t="s">
        <v>283</v>
      </c>
      <c r="E80" s="233" t="s">
        <v>561</v>
      </c>
      <c r="F80" s="252">
        <v>0</v>
      </c>
      <c r="G80" s="252">
        <v>0</v>
      </c>
      <c r="H80" s="252">
        <v>0</v>
      </c>
      <c r="I80" s="251">
        <v>0</v>
      </c>
    </row>
    <row r="81" spans="1:9" ht="12" hidden="1">
      <c r="A81" s="305"/>
      <c r="B81" s="263" t="s">
        <v>502</v>
      </c>
      <c r="C81" s="100"/>
      <c r="D81" s="100" t="s">
        <v>283</v>
      </c>
      <c r="E81" s="233" t="s">
        <v>556</v>
      </c>
      <c r="F81" s="252">
        <v>0</v>
      </c>
      <c r="G81" s="252">
        <v>0</v>
      </c>
      <c r="H81" s="252">
        <v>0</v>
      </c>
      <c r="I81" s="251">
        <v>0</v>
      </c>
    </row>
    <row r="82" spans="1:9" ht="12" hidden="1">
      <c r="A82" s="305"/>
      <c r="B82" s="265" t="s">
        <v>590</v>
      </c>
      <c r="C82" s="210"/>
      <c r="D82" s="210" t="s">
        <v>283</v>
      </c>
      <c r="E82" s="233" t="s">
        <v>591</v>
      </c>
      <c r="F82" s="211">
        <v>0</v>
      </c>
      <c r="G82" s="211">
        <v>0</v>
      </c>
      <c r="H82" s="211">
        <v>0</v>
      </c>
      <c r="I82" s="212">
        <v>0</v>
      </c>
    </row>
    <row r="83" spans="1:9" ht="12.75" hidden="1" thickBot="1">
      <c r="A83" s="305"/>
      <c r="B83" s="264" t="s">
        <v>503</v>
      </c>
      <c r="C83" s="87"/>
      <c r="D83" s="87" t="s">
        <v>283</v>
      </c>
      <c r="E83" s="234" t="s">
        <v>556</v>
      </c>
      <c r="F83" s="88">
        <v>0</v>
      </c>
      <c r="G83" s="88">
        <v>0</v>
      </c>
      <c r="H83" s="88">
        <v>0</v>
      </c>
      <c r="I83" s="89">
        <v>0</v>
      </c>
    </row>
    <row r="84" spans="1:9" ht="22.5">
      <c r="A84" s="119" t="s">
        <v>22</v>
      </c>
      <c r="B84" s="120" t="s">
        <v>303</v>
      </c>
      <c r="C84" s="111" t="s">
        <v>199</v>
      </c>
      <c r="D84" s="111" t="s">
        <v>14</v>
      </c>
      <c r="E84" s="111"/>
      <c r="F84" s="112">
        <v>0</v>
      </c>
      <c r="G84" s="112">
        <v>0</v>
      </c>
      <c r="H84" s="112">
        <v>0</v>
      </c>
      <c r="I84" s="113">
        <v>0</v>
      </c>
    </row>
    <row r="85" spans="1:9" ht="11.25">
      <c r="A85" s="298"/>
      <c r="B85" s="121" t="s">
        <v>178</v>
      </c>
      <c r="C85" s="300" t="s">
        <v>200</v>
      </c>
      <c r="D85" s="300"/>
      <c r="E85" s="100"/>
      <c r="F85" s="302">
        <v>0</v>
      </c>
      <c r="G85" s="302">
        <v>0</v>
      </c>
      <c r="H85" s="302">
        <v>0</v>
      </c>
      <c r="I85" s="291">
        <v>0</v>
      </c>
    </row>
    <row r="86" spans="1:9" ht="12" thickBot="1">
      <c r="A86" s="299"/>
      <c r="B86" s="122"/>
      <c r="C86" s="301"/>
      <c r="D86" s="301"/>
      <c r="E86" s="87"/>
      <c r="F86" s="303"/>
      <c r="G86" s="303"/>
      <c r="H86" s="303"/>
      <c r="I86" s="292"/>
    </row>
    <row r="87" ht="14.25" customHeight="1"/>
    <row r="88" spans="2:6" ht="12.75">
      <c r="B88" s="65" t="s">
        <v>304</v>
      </c>
      <c r="C88" s="65"/>
      <c r="D88" s="65"/>
      <c r="E88" s="65"/>
      <c r="F88" s="65"/>
    </row>
    <row r="89" ht="18.75" customHeight="1">
      <c r="C89" s="123"/>
    </row>
    <row r="90" spans="2:7" ht="20.25" customHeight="1">
      <c r="B90" s="65" t="s">
        <v>249</v>
      </c>
      <c r="C90" s="66"/>
      <c r="D90" s="65"/>
      <c r="E90" s="65"/>
      <c r="F90" s="65"/>
      <c r="G90" s="67" t="s">
        <v>250</v>
      </c>
    </row>
    <row r="91" ht="20.25" customHeight="1">
      <c r="C91" s="124"/>
    </row>
    <row r="92" spans="2:3" s="125" customFormat="1" ht="25.5" customHeight="1">
      <c r="B92" s="126" t="s">
        <v>623</v>
      </c>
      <c r="C92" s="127"/>
    </row>
    <row r="93" s="129" customFormat="1" ht="29.25" customHeight="1" hidden="1">
      <c r="A93" s="128" t="s">
        <v>305</v>
      </c>
    </row>
    <row r="94" spans="1:9" s="129" customFormat="1" ht="40.5" customHeight="1" hidden="1">
      <c r="A94" s="293" t="s">
        <v>306</v>
      </c>
      <c r="B94" s="294"/>
      <c r="C94" s="294"/>
      <c r="D94" s="294"/>
      <c r="E94" s="294"/>
      <c r="F94" s="294"/>
      <c r="G94" s="294"/>
      <c r="H94" s="294"/>
      <c r="I94" s="294"/>
    </row>
    <row r="95" spans="1:9" s="129" customFormat="1" ht="21" customHeight="1" hidden="1">
      <c r="A95" s="295" t="s">
        <v>307</v>
      </c>
      <c r="B95" s="295"/>
      <c r="C95" s="295"/>
      <c r="D95" s="295"/>
      <c r="E95" s="295"/>
      <c r="F95" s="295"/>
      <c r="G95" s="295"/>
      <c r="H95" s="295"/>
      <c r="I95" s="295"/>
    </row>
    <row r="96" s="129" customFormat="1" ht="11.25" customHeight="1" hidden="1">
      <c r="A96" s="128" t="s">
        <v>308</v>
      </c>
    </row>
    <row r="97" s="129" customFormat="1" ht="11.25" customHeight="1" hidden="1">
      <c r="A97" s="128" t="s">
        <v>309</v>
      </c>
    </row>
    <row r="98" s="129" customFormat="1" ht="11.25" customHeight="1" hidden="1">
      <c r="A98" s="128" t="s">
        <v>310</v>
      </c>
    </row>
    <row r="99" spans="1:9" s="129" customFormat="1" ht="20.25" customHeight="1" hidden="1">
      <c r="A99" s="296" t="s">
        <v>311</v>
      </c>
      <c r="B99" s="297"/>
      <c r="C99" s="297"/>
      <c r="D99" s="297"/>
      <c r="E99" s="297"/>
      <c r="F99" s="297"/>
      <c r="G99" s="297"/>
      <c r="H99" s="297"/>
      <c r="I99" s="297"/>
    </row>
    <row r="100" ht="3" customHeight="1" hidden="1"/>
    <row r="101" ht="11.25" hidden="1"/>
    <row r="102" ht="11.25" hidden="1"/>
    <row r="103" ht="11.25" hidden="1"/>
    <row r="104" ht="11.25" hidden="1"/>
    <row r="105" ht="11.25" hidden="1"/>
    <row r="106" ht="11.25" hidden="1"/>
    <row r="107" ht="11.25" hidden="1"/>
  </sheetData>
  <sheetProtection/>
  <mergeCells count="18">
    <mergeCell ref="A32:A83"/>
    <mergeCell ref="B2:I2"/>
    <mergeCell ref="A4:A5"/>
    <mergeCell ref="B4:B5"/>
    <mergeCell ref="C4:C5"/>
    <mergeCell ref="D4:D5"/>
    <mergeCell ref="F4:I4"/>
    <mergeCell ref="E4:E5"/>
    <mergeCell ref="I85:I86"/>
    <mergeCell ref="A94:I94"/>
    <mergeCell ref="A95:I95"/>
    <mergeCell ref="A99:I99"/>
    <mergeCell ref="A85:A86"/>
    <mergeCell ref="C85:C86"/>
    <mergeCell ref="D85:D86"/>
    <mergeCell ref="F85:F86"/>
    <mergeCell ref="G85:G86"/>
    <mergeCell ref="H85:H86"/>
  </mergeCells>
  <printOptions/>
  <pageMargins left="0.7" right="0.7" top="0.75" bottom="0.75" header="0.3" footer="0.3"/>
  <pageSetup horizontalDpi="600" verticalDpi="600" orientation="landscape" paperSize="9" scale="75" r:id="rId1"/>
</worksheet>
</file>

<file path=xl/worksheets/sheet4.xml><?xml version="1.0" encoding="utf-8"?>
<worksheet xmlns="http://schemas.openxmlformats.org/spreadsheetml/2006/main" xmlns:r="http://schemas.openxmlformats.org/officeDocument/2006/relationships">
  <dimension ref="A2:J83"/>
  <sheetViews>
    <sheetView zoomScalePageLayoutView="0" workbookViewId="0" topLeftCell="A52">
      <selection activeCell="I58" sqref="I58"/>
    </sheetView>
  </sheetViews>
  <sheetFormatPr defaultColWidth="9.140625" defaultRowHeight="15"/>
  <cols>
    <col min="1" max="1" width="2.8515625" style="0" customWidth="1"/>
    <col min="2" max="2" width="35.28125" style="0" customWidth="1"/>
    <col min="3" max="3" width="13.8515625" style="0" customWidth="1"/>
    <col min="4" max="4" width="15.140625" style="0" customWidth="1"/>
    <col min="5" max="5" width="21.8515625" style="0" customWidth="1"/>
    <col min="8" max="8" width="15.57421875" style="0" customWidth="1"/>
    <col min="9" max="9" width="23.421875" style="0" customWidth="1"/>
  </cols>
  <sheetData>
    <row r="2" spans="1:10" ht="37.5" customHeight="1">
      <c r="A2" s="325" t="s">
        <v>234</v>
      </c>
      <c r="B2" s="325"/>
      <c r="C2" s="325"/>
      <c r="D2" s="325"/>
      <c r="E2" s="325"/>
      <c r="F2" s="130"/>
      <c r="G2" s="130"/>
      <c r="H2" s="267"/>
      <c r="I2" s="130"/>
      <c r="J2" s="130"/>
    </row>
    <row r="3" spans="1:10" ht="15">
      <c r="A3" s="12"/>
      <c r="B3" s="12"/>
      <c r="C3" s="12"/>
      <c r="D3" s="12"/>
      <c r="E3" s="12"/>
      <c r="F3" s="12"/>
      <c r="G3" s="12"/>
      <c r="H3" s="12"/>
      <c r="I3" s="12"/>
      <c r="J3" s="12"/>
    </row>
    <row r="4" spans="1:10" ht="48" customHeight="1">
      <c r="A4" s="12"/>
      <c r="B4" s="131" t="s">
        <v>233</v>
      </c>
      <c r="C4" s="132" t="s">
        <v>313</v>
      </c>
      <c r="D4" s="132" t="s">
        <v>314</v>
      </c>
      <c r="E4" s="132" t="s">
        <v>315</v>
      </c>
      <c r="F4" s="12"/>
      <c r="G4" s="12"/>
      <c r="H4" s="12"/>
      <c r="I4" s="12"/>
      <c r="J4" s="12"/>
    </row>
    <row r="5" spans="1:10" ht="15">
      <c r="A5" s="12"/>
      <c r="B5" s="133"/>
      <c r="C5" s="134" t="s">
        <v>316</v>
      </c>
      <c r="D5" s="134" t="s">
        <v>317</v>
      </c>
      <c r="E5" s="134" t="s">
        <v>318</v>
      </c>
      <c r="F5" s="12"/>
      <c r="G5" s="12"/>
      <c r="H5" s="12"/>
      <c r="I5" s="12"/>
      <c r="J5" s="12"/>
    </row>
    <row r="6" spans="1:10" ht="15">
      <c r="A6" s="12"/>
      <c r="B6" s="134">
        <v>1</v>
      </c>
      <c r="C6" s="134">
        <v>2</v>
      </c>
      <c r="D6" s="134">
        <v>3</v>
      </c>
      <c r="E6" s="134">
        <v>4</v>
      </c>
      <c r="F6" s="12"/>
      <c r="G6" s="12"/>
      <c r="H6" s="12"/>
      <c r="I6" s="12"/>
      <c r="J6" s="12"/>
    </row>
    <row r="7" spans="1:10" ht="15">
      <c r="A7" s="12"/>
      <c r="B7" s="135" t="s">
        <v>319</v>
      </c>
      <c r="C7" s="135"/>
      <c r="D7" s="135"/>
      <c r="E7" s="136"/>
      <c r="F7" s="12"/>
      <c r="G7" s="12"/>
      <c r="H7" s="12"/>
      <c r="I7" s="12"/>
      <c r="J7" s="12"/>
    </row>
    <row r="8" spans="1:10" ht="39">
      <c r="A8" s="12"/>
      <c r="B8" s="135" t="s">
        <v>320</v>
      </c>
      <c r="C8" s="135">
        <v>512</v>
      </c>
      <c r="D8" s="137">
        <f>E8/C8</f>
        <v>69633.45150390625</v>
      </c>
      <c r="E8" s="136">
        <v>35652327.17</v>
      </c>
      <c r="F8" s="12"/>
      <c r="G8" s="12"/>
      <c r="H8" s="138"/>
      <c r="I8" s="138"/>
      <c r="J8" s="12"/>
    </row>
    <row r="9" spans="1:10" ht="15">
      <c r="A9" s="12"/>
      <c r="B9" s="135" t="s">
        <v>321</v>
      </c>
      <c r="C9" s="135"/>
      <c r="D9" s="137"/>
      <c r="E9" s="136">
        <f aca="true" t="shared" si="0" ref="E9:E17">C9*D9</f>
        <v>0</v>
      </c>
      <c r="F9" s="12"/>
      <c r="G9" s="12"/>
      <c r="H9" s="138"/>
      <c r="I9" s="139"/>
      <c r="J9" s="12"/>
    </row>
    <row r="10" spans="1:10" ht="39">
      <c r="A10" s="12"/>
      <c r="B10" s="135" t="s">
        <v>322</v>
      </c>
      <c r="C10" s="135">
        <v>529</v>
      </c>
      <c r="D10" s="137">
        <f>E10/C10</f>
        <v>71244.7209073724</v>
      </c>
      <c r="E10" s="136">
        <v>37688457.36</v>
      </c>
      <c r="F10" s="12"/>
      <c r="G10" s="12"/>
      <c r="H10" s="138"/>
      <c r="I10" s="139"/>
      <c r="J10" s="12"/>
    </row>
    <row r="11" spans="1:10" ht="15">
      <c r="A11" s="12"/>
      <c r="B11" s="135" t="s">
        <v>323</v>
      </c>
      <c r="C11" s="135"/>
      <c r="D11" s="137"/>
      <c r="E11" s="136">
        <f t="shared" si="0"/>
        <v>0</v>
      </c>
      <c r="F11" s="12"/>
      <c r="G11" s="12"/>
      <c r="H11" s="139"/>
      <c r="I11" s="139"/>
      <c r="J11" s="12"/>
    </row>
    <row r="12" spans="1:10" ht="39">
      <c r="A12" s="12"/>
      <c r="B12" s="135" t="s">
        <v>324</v>
      </c>
      <c r="C12" s="135">
        <v>87</v>
      </c>
      <c r="D12" s="137">
        <f>E12/C12</f>
        <v>49973.25091954023</v>
      </c>
      <c r="E12" s="136">
        <v>4347672.83</v>
      </c>
      <c r="F12" s="12"/>
      <c r="G12" s="12"/>
      <c r="H12" s="139"/>
      <c r="I12" s="139"/>
      <c r="J12" s="12"/>
    </row>
    <row r="13" spans="1:10" ht="15">
      <c r="A13" s="12"/>
      <c r="B13" s="135" t="s">
        <v>325</v>
      </c>
      <c r="C13" s="135"/>
      <c r="D13" s="137"/>
      <c r="E13" s="136">
        <f t="shared" si="0"/>
        <v>0</v>
      </c>
      <c r="F13" s="12"/>
      <c r="G13" s="12"/>
      <c r="H13" s="139"/>
      <c r="I13" s="139"/>
      <c r="J13" s="12"/>
    </row>
    <row r="14" spans="1:10" ht="26.25">
      <c r="A14" s="12"/>
      <c r="B14" s="135" t="s">
        <v>326</v>
      </c>
      <c r="C14" s="270">
        <v>14408</v>
      </c>
      <c r="D14" s="137">
        <v>231.58</v>
      </c>
      <c r="E14" s="136">
        <f>C14*D14</f>
        <v>3336604.64</v>
      </c>
      <c r="F14" s="12"/>
      <c r="G14" s="12"/>
      <c r="H14" s="140"/>
      <c r="I14" s="139"/>
      <c r="J14" s="12"/>
    </row>
    <row r="15" spans="1:10" ht="15">
      <c r="A15" s="12"/>
      <c r="B15" s="135" t="s">
        <v>327</v>
      </c>
      <c r="C15" s="135"/>
      <c r="D15" s="137"/>
      <c r="E15" s="136">
        <f t="shared" si="0"/>
        <v>0</v>
      </c>
      <c r="F15" s="12"/>
      <c r="G15" s="12"/>
      <c r="H15" s="139"/>
      <c r="I15" s="139"/>
      <c r="J15" s="12"/>
    </row>
    <row r="16" spans="1:10" ht="15">
      <c r="A16" s="12"/>
      <c r="B16" s="135" t="s">
        <v>328</v>
      </c>
      <c r="C16" s="135">
        <v>90</v>
      </c>
      <c r="D16" s="137">
        <v>6242</v>
      </c>
      <c r="E16" s="136">
        <f>C16*D16</f>
        <v>561780</v>
      </c>
      <c r="F16" s="12"/>
      <c r="G16" s="12"/>
      <c r="H16" s="139"/>
      <c r="I16" s="139"/>
      <c r="J16" s="12"/>
    </row>
    <row r="17" spans="1:10" ht="15">
      <c r="A17" s="12"/>
      <c r="B17" s="135" t="s">
        <v>329</v>
      </c>
      <c r="C17" s="135"/>
      <c r="D17" s="137"/>
      <c r="E17" s="136">
        <f t="shared" si="0"/>
        <v>0</v>
      </c>
      <c r="F17" s="12"/>
      <c r="G17" s="12"/>
      <c r="H17" s="138"/>
      <c r="I17" s="139"/>
      <c r="J17" s="12"/>
    </row>
    <row r="18" spans="1:10" ht="15">
      <c r="A18" s="12"/>
      <c r="B18" s="135" t="s">
        <v>330</v>
      </c>
      <c r="C18" s="135">
        <v>52858</v>
      </c>
      <c r="D18" s="141">
        <f>E18/C18</f>
        <v>88.85712664118961</v>
      </c>
      <c r="E18" s="142">
        <v>4696810</v>
      </c>
      <c r="F18" s="12"/>
      <c r="G18" s="12"/>
      <c r="H18" s="139"/>
      <c r="I18" s="139"/>
      <c r="J18" s="12"/>
    </row>
    <row r="19" spans="1:10" ht="15">
      <c r="A19" s="12"/>
      <c r="B19" s="135" t="s">
        <v>497</v>
      </c>
      <c r="C19" s="135"/>
      <c r="D19" s="141"/>
      <c r="E19" s="142"/>
      <c r="F19" s="12"/>
      <c r="G19" s="12"/>
      <c r="H19" s="139"/>
      <c r="I19" s="139"/>
      <c r="J19" s="12"/>
    </row>
    <row r="20" spans="1:10" ht="15">
      <c r="A20" s="12"/>
      <c r="B20" s="135"/>
      <c r="C20" s="135">
        <v>0</v>
      </c>
      <c r="D20" s="141">
        <v>0</v>
      </c>
      <c r="E20" s="142">
        <f>C20*D20</f>
        <v>0</v>
      </c>
      <c r="F20" s="12"/>
      <c r="G20" s="12"/>
      <c r="H20" s="139"/>
      <c r="I20" s="139"/>
      <c r="J20" s="12"/>
    </row>
    <row r="21" spans="1:10" ht="15">
      <c r="A21" s="12"/>
      <c r="B21" s="326" t="s">
        <v>613</v>
      </c>
      <c r="C21" s="327"/>
      <c r="D21" s="328"/>
      <c r="E21" s="143">
        <f>SUM(E7:E20)</f>
        <v>86283652</v>
      </c>
      <c r="F21" s="12"/>
      <c r="G21" s="12"/>
      <c r="H21" s="12"/>
      <c r="I21" s="12"/>
      <c r="J21" s="12"/>
    </row>
    <row r="24" spans="2:5" ht="15">
      <c r="B24" s="317" t="s">
        <v>235</v>
      </c>
      <c r="C24" s="317"/>
      <c r="D24" s="317"/>
      <c r="E24" s="317"/>
    </row>
    <row r="26" spans="2:5" ht="38.25">
      <c r="B26" s="131" t="s">
        <v>233</v>
      </c>
      <c r="C26" s="132" t="s">
        <v>313</v>
      </c>
      <c r="D26" s="132" t="s">
        <v>314</v>
      </c>
      <c r="E26" s="132" t="s">
        <v>315</v>
      </c>
    </row>
    <row r="27" spans="2:5" ht="15">
      <c r="B27" s="133"/>
      <c r="C27" s="134" t="s">
        <v>316</v>
      </c>
      <c r="D27" s="134" t="s">
        <v>317</v>
      </c>
      <c r="E27" s="134" t="s">
        <v>318</v>
      </c>
    </row>
    <row r="28" spans="2:5" ht="15">
      <c r="B28" s="134">
        <v>1</v>
      </c>
      <c r="C28" s="134">
        <v>2</v>
      </c>
      <c r="D28" s="134">
        <v>3</v>
      </c>
      <c r="E28" s="134">
        <v>4</v>
      </c>
    </row>
    <row r="29" spans="2:5" ht="15">
      <c r="B29" s="133" t="s">
        <v>319</v>
      </c>
      <c r="C29" s="133"/>
      <c r="D29" s="133"/>
      <c r="E29" s="136"/>
    </row>
    <row r="30" spans="2:5" ht="15">
      <c r="B30" s="133" t="s">
        <v>331</v>
      </c>
      <c r="C30" s="133"/>
      <c r="D30" s="133"/>
      <c r="E30" s="136">
        <v>0</v>
      </c>
    </row>
    <row r="31" spans="2:5" ht="15">
      <c r="B31" s="322" t="s">
        <v>613</v>
      </c>
      <c r="C31" s="324"/>
      <c r="D31" s="323"/>
      <c r="E31" s="143">
        <f>SUM(E29:E30)</f>
        <v>0</v>
      </c>
    </row>
    <row r="34" spans="2:5" ht="15">
      <c r="B34" s="317" t="s">
        <v>236</v>
      </c>
      <c r="C34" s="317"/>
      <c r="D34" s="317"/>
      <c r="E34" s="317"/>
    </row>
    <row r="36" spans="2:5" ht="38.25">
      <c r="B36" s="131" t="s">
        <v>233</v>
      </c>
      <c r="C36" s="132" t="s">
        <v>313</v>
      </c>
      <c r="D36" s="132" t="s">
        <v>314</v>
      </c>
      <c r="E36" s="132" t="s">
        <v>315</v>
      </c>
    </row>
    <row r="37" spans="2:5" ht="15">
      <c r="B37" s="133"/>
      <c r="C37" s="134" t="s">
        <v>316</v>
      </c>
      <c r="D37" s="134" t="s">
        <v>317</v>
      </c>
      <c r="E37" s="134" t="s">
        <v>318</v>
      </c>
    </row>
    <row r="38" spans="2:5" ht="15">
      <c r="B38" s="134">
        <v>1</v>
      </c>
      <c r="C38" s="134">
        <v>2</v>
      </c>
      <c r="D38" s="134">
        <v>3</v>
      </c>
      <c r="E38" s="134">
        <v>4</v>
      </c>
    </row>
    <row r="39" spans="2:5" ht="15">
      <c r="B39" s="133" t="s">
        <v>319</v>
      </c>
      <c r="C39" s="133"/>
      <c r="D39" s="133"/>
      <c r="E39" s="136"/>
    </row>
    <row r="40" spans="2:5" ht="15">
      <c r="B40" s="133" t="s">
        <v>332</v>
      </c>
      <c r="C40" s="133"/>
      <c r="D40" s="133">
        <v>11000</v>
      </c>
      <c r="E40" s="136">
        <f>C40*D40</f>
        <v>0</v>
      </c>
    </row>
    <row r="41" spans="2:5" ht="15">
      <c r="B41" s="133" t="s">
        <v>321</v>
      </c>
      <c r="C41" s="133"/>
      <c r="D41" s="133"/>
      <c r="E41" s="136"/>
    </row>
    <row r="42" spans="2:5" ht="15">
      <c r="B42" s="133" t="s">
        <v>333</v>
      </c>
      <c r="C42" s="133"/>
      <c r="D42" s="133">
        <v>11000</v>
      </c>
      <c r="E42" s="136">
        <f>C42*D42</f>
        <v>0</v>
      </c>
    </row>
    <row r="43" spans="2:5" ht="15">
      <c r="B43" s="133" t="s">
        <v>323</v>
      </c>
      <c r="C43" s="133"/>
      <c r="D43" s="133"/>
      <c r="E43" s="136"/>
    </row>
    <row r="44" spans="2:5" ht="15">
      <c r="B44" s="133" t="s">
        <v>333</v>
      </c>
      <c r="C44" s="133"/>
      <c r="D44" s="133">
        <v>11000</v>
      </c>
      <c r="E44" s="136">
        <f>C44*D44</f>
        <v>0</v>
      </c>
    </row>
    <row r="45" spans="2:5" ht="15">
      <c r="B45" s="207" t="s">
        <v>325</v>
      </c>
      <c r="C45" s="133"/>
      <c r="D45" s="133"/>
      <c r="E45" s="136"/>
    </row>
    <row r="46" spans="2:5" ht="15">
      <c r="B46" s="207" t="s">
        <v>498</v>
      </c>
      <c r="C46" s="133"/>
      <c r="D46" s="266">
        <v>11000</v>
      </c>
      <c r="E46" s="136">
        <v>0</v>
      </c>
    </row>
    <row r="47" spans="2:5" ht="15">
      <c r="B47" s="322" t="s">
        <v>613</v>
      </c>
      <c r="C47" s="324"/>
      <c r="D47" s="323"/>
      <c r="E47" s="143">
        <f>SUM(E39:E46)</f>
        <v>0</v>
      </c>
    </row>
    <row r="50" spans="2:5" ht="15">
      <c r="B50" s="317" t="s">
        <v>334</v>
      </c>
      <c r="C50" s="317"/>
      <c r="D50" s="317"/>
      <c r="E50" s="317"/>
    </row>
    <row r="52" spans="2:5" ht="15">
      <c r="B52" s="131" t="s">
        <v>233</v>
      </c>
      <c r="C52" s="132" t="s">
        <v>2</v>
      </c>
      <c r="D52" s="144"/>
      <c r="E52" s="144"/>
    </row>
    <row r="53" spans="2:5" ht="15">
      <c r="B53" s="133"/>
      <c r="C53" s="134" t="s">
        <v>335</v>
      </c>
      <c r="D53" s="145"/>
      <c r="E53" s="145"/>
    </row>
    <row r="54" spans="2:5" ht="15">
      <c r="B54" s="134">
        <v>1</v>
      </c>
      <c r="C54" s="134">
        <v>2</v>
      </c>
      <c r="D54" s="145"/>
      <c r="E54" s="145"/>
    </row>
    <row r="55" spans="2:5" ht="15">
      <c r="B55" s="133" t="s">
        <v>336</v>
      </c>
      <c r="C55" s="136">
        <v>0</v>
      </c>
      <c r="D55" s="139"/>
      <c r="E55" s="138"/>
    </row>
    <row r="56" spans="2:5" ht="15">
      <c r="B56" s="146" t="s">
        <v>613</v>
      </c>
      <c r="C56" s="147">
        <f>SUM(C55:C55)</f>
        <v>0</v>
      </c>
      <c r="D56" s="148"/>
      <c r="E56" s="149"/>
    </row>
    <row r="59" spans="2:5" ht="15">
      <c r="B59" s="317" t="s">
        <v>597</v>
      </c>
      <c r="C59" s="317"/>
      <c r="D59" s="317"/>
      <c r="E59" s="317"/>
    </row>
    <row r="61" spans="2:5" ht="38.25">
      <c r="B61" s="131" t="s">
        <v>233</v>
      </c>
      <c r="C61" s="132" t="s">
        <v>313</v>
      </c>
      <c r="D61" s="132" t="s">
        <v>314</v>
      </c>
      <c r="E61" s="132" t="s">
        <v>315</v>
      </c>
    </row>
    <row r="62" spans="2:5" ht="15">
      <c r="B62" s="133"/>
      <c r="C62" s="134" t="s">
        <v>316</v>
      </c>
      <c r="D62" s="134" t="s">
        <v>317</v>
      </c>
      <c r="E62" s="134" t="s">
        <v>318</v>
      </c>
    </row>
    <row r="63" spans="2:5" ht="15">
      <c r="B63" s="134">
        <v>1</v>
      </c>
      <c r="C63" s="134">
        <v>2</v>
      </c>
      <c r="D63" s="134">
        <v>3</v>
      </c>
      <c r="E63" s="134">
        <v>4</v>
      </c>
    </row>
    <row r="64" spans="2:5" ht="14.25" customHeight="1">
      <c r="B64" s="133" t="s">
        <v>598</v>
      </c>
      <c r="C64" s="133">
        <v>1</v>
      </c>
      <c r="D64" s="133">
        <v>0</v>
      </c>
      <c r="E64" s="136">
        <v>0</v>
      </c>
    </row>
    <row r="65" spans="2:5" ht="15">
      <c r="B65" s="322" t="s">
        <v>613</v>
      </c>
      <c r="C65" s="324"/>
      <c r="D65" s="323"/>
      <c r="E65" s="143">
        <f>SUM(E64:E64)</f>
        <v>0</v>
      </c>
    </row>
    <row r="68" spans="2:5" ht="15">
      <c r="B68" s="317" t="s">
        <v>565</v>
      </c>
      <c r="C68" s="317"/>
      <c r="D68" s="317"/>
      <c r="E68" s="317"/>
    </row>
    <row r="70" spans="2:5" ht="15">
      <c r="B70" s="318" t="s">
        <v>233</v>
      </c>
      <c r="C70" s="320" t="s">
        <v>567</v>
      </c>
      <c r="D70" s="132" t="s">
        <v>2</v>
      </c>
      <c r="E70" s="144"/>
    </row>
    <row r="71" spans="2:5" ht="15">
      <c r="B71" s="319"/>
      <c r="C71" s="321"/>
      <c r="D71" s="134" t="s">
        <v>335</v>
      </c>
      <c r="E71" s="145"/>
    </row>
    <row r="72" spans="2:5" ht="15">
      <c r="B72" s="134">
        <v>1</v>
      </c>
      <c r="C72" s="134">
        <v>2</v>
      </c>
      <c r="D72" s="134">
        <v>3</v>
      </c>
      <c r="E72" s="145"/>
    </row>
    <row r="73" spans="2:5" ht="15">
      <c r="B73" s="228"/>
      <c r="C73" s="240"/>
      <c r="D73" s="241"/>
      <c r="E73" s="145"/>
    </row>
    <row r="74" spans="2:5" ht="15">
      <c r="B74" s="228"/>
      <c r="C74" s="240"/>
      <c r="D74" s="241"/>
      <c r="E74" s="145"/>
    </row>
    <row r="75" spans="2:5" ht="15">
      <c r="B75" s="228"/>
      <c r="C75" s="240"/>
      <c r="D75" s="241"/>
      <c r="E75" s="145"/>
    </row>
    <row r="76" spans="2:5" ht="15">
      <c r="B76" s="253"/>
      <c r="C76" s="240"/>
      <c r="D76" s="241"/>
      <c r="E76" s="145"/>
    </row>
    <row r="77" spans="2:5" ht="15">
      <c r="B77" s="253"/>
      <c r="C77" s="240"/>
      <c r="D77" s="241"/>
      <c r="E77" s="145"/>
    </row>
    <row r="78" spans="2:5" ht="15">
      <c r="B78" s="253"/>
      <c r="C78" s="240"/>
      <c r="D78" s="241"/>
      <c r="E78" s="145"/>
    </row>
    <row r="79" spans="2:5" ht="15">
      <c r="B79" s="228"/>
      <c r="C79" s="240"/>
      <c r="D79" s="241"/>
      <c r="E79" s="145"/>
    </row>
    <row r="80" spans="2:5" ht="15">
      <c r="B80" s="228"/>
      <c r="C80" s="240"/>
      <c r="D80" s="241"/>
      <c r="E80" s="145"/>
    </row>
    <row r="81" spans="2:5" ht="15">
      <c r="B81" s="228"/>
      <c r="C81" s="240"/>
      <c r="D81" s="241"/>
      <c r="E81" s="145"/>
    </row>
    <row r="82" spans="2:5" ht="15">
      <c r="B82" s="70"/>
      <c r="C82" s="240"/>
      <c r="D82" s="241"/>
      <c r="E82" s="145"/>
    </row>
    <row r="83" spans="2:5" ht="15">
      <c r="B83" s="322" t="s">
        <v>613</v>
      </c>
      <c r="C83" s="323"/>
      <c r="D83" s="242">
        <f>SUM(D73:D82)</f>
        <v>0</v>
      </c>
      <c r="E83" s="149"/>
    </row>
  </sheetData>
  <sheetProtection/>
  <mergeCells count="13">
    <mergeCell ref="A2:E2"/>
    <mergeCell ref="B21:D21"/>
    <mergeCell ref="B24:E24"/>
    <mergeCell ref="B31:D31"/>
    <mergeCell ref="B34:E34"/>
    <mergeCell ref="B47:D47"/>
    <mergeCell ref="B68:E68"/>
    <mergeCell ref="B70:B71"/>
    <mergeCell ref="C70:C71"/>
    <mergeCell ref="B83:C83"/>
    <mergeCell ref="B50:E50"/>
    <mergeCell ref="B59:E59"/>
    <mergeCell ref="B65:D65"/>
  </mergeCells>
  <printOptions/>
  <pageMargins left="0.7" right="0.7" top="0.75" bottom="0.75" header="0.3" footer="0.3"/>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dimension ref="A1:L102"/>
  <sheetViews>
    <sheetView zoomScalePageLayoutView="0" workbookViewId="0" topLeftCell="A40">
      <selection activeCell="I54" sqref="I54:J54"/>
    </sheetView>
  </sheetViews>
  <sheetFormatPr defaultColWidth="11.8515625" defaultRowHeight="15"/>
  <cols>
    <col min="1" max="1" width="11.8515625" style="1" customWidth="1"/>
    <col min="2" max="2" width="19.28125" style="1" customWidth="1"/>
    <col min="3" max="3" width="12.8515625" style="1" customWidth="1"/>
    <col min="4" max="9" width="11.8515625" style="1" customWidth="1"/>
    <col min="10" max="10" width="19.00390625" style="1" customWidth="1"/>
    <col min="11" max="16384" width="11.8515625" style="1" customWidth="1"/>
  </cols>
  <sheetData>
    <row r="1" spans="1:10" ht="15">
      <c r="A1" s="150"/>
      <c r="B1" s="151"/>
      <c r="C1" s="48"/>
      <c r="D1" s="48"/>
      <c r="E1" s="152"/>
      <c r="F1" s="152"/>
      <c r="G1" s="152"/>
      <c r="H1" s="152"/>
      <c r="I1" s="152"/>
      <c r="J1" s="153"/>
    </row>
    <row r="2" spans="1:12" ht="15.75">
      <c r="A2" s="361" t="s">
        <v>337</v>
      </c>
      <c r="B2" s="361"/>
      <c r="C2" s="361"/>
      <c r="D2" s="361"/>
      <c r="E2" s="361"/>
      <c r="F2" s="361"/>
      <c r="G2" s="361"/>
      <c r="H2" s="361"/>
      <c r="I2" s="361"/>
      <c r="J2" s="361"/>
      <c r="K2" s="154"/>
      <c r="L2" s="154"/>
    </row>
    <row r="3" spans="1:12" ht="15.75">
      <c r="A3" s="362" t="s">
        <v>338</v>
      </c>
      <c r="B3" s="362"/>
      <c r="C3" s="362"/>
      <c r="D3" s="363">
        <v>111</v>
      </c>
      <c r="E3" s="363"/>
      <c r="F3" s="363"/>
      <c r="G3" s="155"/>
      <c r="H3" s="155"/>
      <c r="I3" s="155"/>
      <c r="J3" s="155"/>
      <c r="K3" s="156"/>
      <c r="L3" s="156"/>
    </row>
    <row r="4" spans="1:12" ht="15.75">
      <c r="A4" s="362" t="s">
        <v>339</v>
      </c>
      <c r="B4" s="362"/>
      <c r="C4" s="362"/>
      <c r="D4" s="362"/>
      <c r="E4" s="337" t="s">
        <v>340</v>
      </c>
      <c r="F4" s="337"/>
      <c r="G4" s="337"/>
      <c r="H4" s="337"/>
      <c r="I4" s="337"/>
      <c r="J4" s="337"/>
      <c r="K4" s="156"/>
      <c r="L4" s="156"/>
    </row>
    <row r="5" spans="1:10" ht="15">
      <c r="A5" s="49"/>
      <c r="B5" s="49"/>
      <c r="C5" s="49"/>
      <c r="D5" s="49"/>
      <c r="E5" s="49"/>
      <c r="F5" s="49"/>
      <c r="G5" s="49"/>
      <c r="H5" s="49"/>
      <c r="I5" s="49"/>
      <c r="J5" s="49"/>
    </row>
    <row r="6" spans="1:10" ht="15">
      <c r="A6" s="49"/>
      <c r="B6" s="346" t="s">
        <v>341</v>
      </c>
      <c r="C6" s="346"/>
      <c r="D6" s="346"/>
      <c r="E6" s="346"/>
      <c r="F6" s="346"/>
      <c r="G6" s="346"/>
      <c r="H6" s="150"/>
      <c r="I6" s="157"/>
      <c r="J6" s="157"/>
    </row>
    <row r="7" spans="1:10" ht="15">
      <c r="A7" s="50"/>
      <c r="B7" s="50"/>
      <c r="C7" s="50"/>
      <c r="D7" s="50"/>
      <c r="E7" s="50"/>
      <c r="F7" s="50"/>
      <c r="G7" s="50"/>
      <c r="H7" s="50"/>
      <c r="I7" s="50"/>
      <c r="J7" s="50"/>
    </row>
    <row r="8" spans="1:10" ht="25.5" customHeight="1">
      <c r="A8" s="353" t="s">
        <v>30</v>
      </c>
      <c r="B8" s="358" t="s">
        <v>342</v>
      </c>
      <c r="C8" s="353" t="s">
        <v>343</v>
      </c>
      <c r="D8" s="341" t="s">
        <v>344</v>
      </c>
      <c r="E8" s="342"/>
      <c r="F8" s="342"/>
      <c r="G8" s="343"/>
      <c r="H8" s="353" t="s">
        <v>345</v>
      </c>
      <c r="I8" s="353" t="s">
        <v>346</v>
      </c>
      <c r="J8" s="353" t="s">
        <v>347</v>
      </c>
    </row>
    <row r="9" spans="1:10" ht="15">
      <c r="A9" s="354"/>
      <c r="B9" s="359"/>
      <c r="C9" s="354"/>
      <c r="D9" s="353" t="s">
        <v>348</v>
      </c>
      <c r="E9" s="341" t="s">
        <v>1</v>
      </c>
      <c r="F9" s="342"/>
      <c r="G9" s="343"/>
      <c r="H9" s="354"/>
      <c r="I9" s="354"/>
      <c r="J9" s="354"/>
    </row>
    <row r="10" spans="1:10" ht="51">
      <c r="A10" s="355"/>
      <c r="B10" s="360"/>
      <c r="C10" s="355"/>
      <c r="D10" s="355"/>
      <c r="E10" s="68" t="s">
        <v>349</v>
      </c>
      <c r="F10" s="68" t="s">
        <v>350</v>
      </c>
      <c r="G10" s="68" t="s">
        <v>351</v>
      </c>
      <c r="H10" s="355"/>
      <c r="I10" s="355"/>
      <c r="J10" s="355"/>
    </row>
    <row r="11" spans="1:10" ht="15">
      <c r="A11" s="68">
        <v>1</v>
      </c>
      <c r="B11" s="68">
        <v>2</v>
      </c>
      <c r="C11" s="68">
        <v>3</v>
      </c>
      <c r="D11" s="68">
        <v>4</v>
      </c>
      <c r="E11" s="68">
        <v>5</v>
      </c>
      <c r="F11" s="68">
        <v>6</v>
      </c>
      <c r="G11" s="68">
        <v>7</v>
      </c>
      <c r="H11" s="68">
        <v>8</v>
      </c>
      <c r="I11" s="68">
        <v>9</v>
      </c>
      <c r="J11" s="68">
        <v>10</v>
      </c>
    </row>
    <row r="12" spans="1:10" ht="15">
      <c r="A12" s="68">
        <v>1</v>
      </c>
      <c r="B12" s="70" t="s">
        <v>352</v>
      </c>
      <c r="C12" s="68">
        <v>6</v>
      </c>
      <c r="D12" s="158">
        <f>SUM(E12:G12)</f>
        <v>67184.07</v>
      </c>
      <c r="E12" s="159">
        <v>48189.37</v>
      </c>
      <c r="F12" s="159">
        <v>0</v>
      </c>
      <c r="G12" s="159">
        <v>18994.7</v>
      </c>
      <c r="H12" s="68"/>
      <c r="I12" s="68"/>
      <c r="J12" s="160">
        <f>C12*D12*12</f>
        <v>4837253.040000001</v>
      </c>
    </row>
    <row r="13" spans="1:10" ht="15">
      <c r="A13" s="68"/>
      <c r="B13" s="70" t="s">
        <v>353</v>
      </c>
      <c r="C13" s="68">
        <v>1</v>
      </c>
      <c r="D13" s="158">
        <f aca="true" t="shared" si="0" ref="D13:D19">SUM(E13:G13)</f>
        <v>31407.85</v>
      </c>
      <c r="E13" s="159">
        <v>14410.85</v>
      </c>
      <c r="F13" s="159">
        <v>0</v>
      </c>
      <c r="G13" s="159">
        <v>16997</v>
      </c>
      <c r="H13" s="68"/>
      <c r="I13" s="68"/>
      <c r="J13" s="160">
        <f>C13*D13*12</f>
        <v>376894.19999999995</v>
      </c>
    </row>
    <row r="14" spans="1:10" ht="15">
      <c r="A14" s="68">
        <v>2</v>
      </c>
      <c r="B14" s="70" t="s">
        <v>354</v>
      </c>
      <c r="C14" s="68">
        <v>5</v>
      </c>
      <c r="D14" s="158">
        <f t="shared" si="0"/>
        <v>32886.520000000004</v>
      </c>
      <c r="E14" s="159">
        <v>17787</v>
      </c>
      <c r="F14" s="159"/>
      <c r="G14" s="159">
        <v>15099.52</v>
      </c>
      <c r="H14" s="68"/>
      <c r="I14" s="68"/>
      <c r="J14" s="160">
        <f>C14*D14*12</f>
        <v>1973191.2000000004</v>
      </c>
    </row>
    <row r="15" spans="1:12" ht="15">
      <c r="A15" s="68">
        <v>3</v>
      </c>
      <c r="B15" s="70" t="s">
        <v>355</v>
      </c>
      <c r="C15" s="68">
        <v>59</v>
      </c>
      <c r="D15" s="158">
        <f t="shared" si="0"/>
        <v>51151.6</v>
      </c>
      <c r="E15" s="159">
        <v>26522.6</v>
      </c>
      <c r="F15" s="159">
        <v>4233.64</v>
      </c>
      <c r="G15" s="159">
        <v>20395.36</v>
      </c>
      <c r="H15" s="68"/>
      <c r="I15" s="68"/>
      <c r="J15" s="160">
        <f>C15*D15*12+161.82</f>
        <v>36215494.62</v>
      </c>
      <c r="L15" s="161"/>
    </row>
    <row r="16" spans="1:10" ht="38.25">
      <c r="A16" s="68">
        <v>4</v>
      </c>
      <c r="B16" s="70" t="s">
        <v>356</v>
      </c>
      <c r="C16" s="68">
        <v>4</v>
      </c>
      <c r="D16" s="158">
        <f t="shared" si="0"/>
        <v>17391.05</v>
      </c>
      <c r="E16" s="159">
        <v>10408.83</v>
      </c>
      <c r="F16" s="159">
        <v>0</v>
      </c>
      <c r="G16" s="159">
        <v>6982.22</v>
      </c>
      <c r="H16" s="68"/>
      <c r="I16" s="68"/>
      <c r="J16" s="160">
        <f>C16*D16*12</f>
        <v>834770.3999999999</v>
      </c>
    </row>
    <row r="17" spans="1:10" ht="25.5">
      <c r="A17" s="68">
        <v>5</v>
      </c>
      <c r="B17" s="70" t="s">
        <v>357</v>
      </c>
      <c r="C17" s="68">
        <v>3</v>
      </c>
      <c r="D17" s="158">
        <f t="shared" si="0"/>
        <v>16448.54</v>
      </c>
      <c r="E17" s="159">
        <v>9555</v>
      </c>
      <c r="F17" s="159">
        <v>0</v>
      </c>
      <c r="G17" s="159">
        <v>6893.54</v>
      </c>
      <c r="H17" s="68"/>
      <c r="I17" s="68"/>
      <c r="J17" s="160">
        <f>C17*D17*12</f>
        <v>592147.4400000001</v>
      </c>
    </row>
    <row r="18" spans="1:10" ht="18.75" customHeight="1">
      <c r="A18" s="68">
        <v>6</v>
      </c>
      <c r="B18" s="70" t="s">
        <v>358</v>
      </c>
      <c r="C18" s="68">
        <v>1</v>
      </c>
      <c r="D18" s="158">
        <f t="shared" si="0"/>
        <v>22534.167</v>
      </c>
      <c r="E18" s="159">
        <v>18154.5</v>
      </c>
      <c r="F18" s="159"/>
      <c r="G18" s="159">
        <v>4379.667</v>
      </c>
      <c r="H18" s="68"/>
      <c r="I18" s="68"/>
      <c r="J18" s="160">
        <f>535589.1</f>
        <v>535589.1</v>
      </c>
    </row>
    <row r="19" spans="1:12" ht="18" customHeight="1">
      <c r="A19" s="68">
        <v>7</v>
      </c>
      <c r="B19" s="70" t="s">
        <v>359</v>
      </c>
      <c r="C19" s="68">
        <v>3</v>
      </c>
      <c r="D19" s="158">
        <f t="shared" si="0"/>
        <v>12056.111</v>
      </c>
      <c r="E19" s="159">
        <v>8599.5</v>
      </c>
      <c r="F19" s="159">
        <v>1146.6000000000001</v>
      </c>
      <c r="G19" s="159">
        <v>2310.011</v>
      </c>
      <c r="H19" s="68"/>
      <c r="I19" s="68"/>
      <c r="J19" s="160">
        <f>C19*D19*12</f>
        <v>434019.996</v>
      </c>
      <c r="L19" s="161"/>
    </row>
    <row r="20" spans="1:10" ht="15">
      <c r="A20" s="356" t="s">
        <v>360</v>
      </c>
      <c r="B20" s="357"/>
      <c r="C20" s="68"/>
      <c r="D20" s="68"/>
      <c r="E20" s="68" t="s">
        <v>14</v>
      </c>
      <c r="F20" s="68" t="s">
        <v>14</v>
      </c>
      <c r="G20" s="68" t="s">
        <v>14</v>
      </c>
      <c r="H20" s="68" t="s">
        <v>14</v>
      </c>
      <c r="I20" s="68" t="s">
        <v>14</v>
      </c>
      <c r="J20" s="162">
        <f>SUM(J12:J19)</f>
        <v>45799359.996</v>
      </c>
    </row>
    <row r="21" spans="1:10" ht="15">
      <c r="A21" s="50"/>
      <c r="B21" s="50"/>
      <c r="C21" s="50"/>
      <c r="D21" s="50"/>
      <c r="E21" s="50"/>
      <c r="F21" s="50"/>
      <c r="G21" s="50"/>
      <c r="H21" s="50"/>
      <c r="I21" s="50"/>
      <c r="J21" s="50"/>
    </row>
    <row r="22" spans="1:10" ht="21" customHeight="1">
      <c r="A22" s="163"/>
      <c r="B22" s="346" t="s">
        <v>361</v>
      </c>
      <c r="C22" s="346"/>
      <c r="D22" s="346"/>
      <c r="E22" s="346"/>
      <c r="F22" s="346"/>
      <c r="G22" s="346"/>
      <c r="H22" s="163"/>
      <c r="I22" s="163"/>
      <c r="J22" s="163"/>
    </row>
    <row r="23" spans="1:10" ht="38.25">
      <c r="A23" s="68" t="s">
        <v>30</v>
      </c>
      <c r="B23" s="341" t="s">
        <v>362</v>
      </c>
      <c r="C23" s="342"/>
      <c r="D23" s="343"/>
      <c r="E23" s="341" t="s">
        <v>363</v>
      </c>
      <c r="F23" s="343"/>
      <c r="G23" s="68" t="s">
        <v>364</v>
      </c>
      <c r="H23" s="68" t="s">
        <v>365</v>
      </c>
      <c r="I23" s="341" t="s">
        <v>366</v>
      </c>
      <c r="J23" s="343"/>
    </row>
    <row r="24" spans="1:10" ht="15">
      <c r="A24" s="68"/>
      <c r="B24" s="336" t="s">
        <v>367</v>
      </c>
      <c r="C24" s="337"/>
      <c r="D24" s="338"/>
      <c r="E24" s="341"/>
      <c r="F24" s="343"/>
      <c r="G24" s="68"/>
      <c r="H24" s="68"/>
      <c r="I24" s="344">
        <v>0</v>
      </c>
      <c r="J24" s="347"/>
    </row>
    <row r="25" spans="1:10" ht="15">
      <c r="A25" s="68"/>
      <c r="B25" s="336" t="s">
        <v>471</v>
      </c>
      <c r="C25" s="337"/>
      <c r="D25" s="338"/>
      <c r="E25" s="341"/>
      <c r="F25" s="343"/>
      <c r="G25" s="68"/>
      <c r="H25" s="68"/>
      <c r="I25" s="344">
        <v>0</v>
      </c>
      <c r="J25" s="347"/>
    </row>
    <row r="26" spans="1:10" ht="15" hidden="1">
      <c r="A26" s="68"/>
      <c r="B26" s="341"/>
      <c r="C26" s="342"/>
      <c r="D26" s="343"/>
      <c r="E26" s="341"/>
      <c r="F26" s="343"/>
      <c r="G26" s="68"/>
      <c r="H26" s="68"/>
      <c r="I26" s="344"/>
      <c r="J26" s="347"/>
    </row>
    <row r="27" spans="1:10" ht="15" hidden="1">
      <c r="A27" s="68"/>
      <c r="B27" s="341"/>
      <c r="C27" s="342"/>
      <c r="D27" s="343"/>
      <c r="E27" s="341"/>
      <c r="F27" s="343"/>
      <c r="G27" s="68"/>
      <c r="H27" s="68"/>
      <c r="I27" s="344"/>
      <c r="J27" s="347"/>
    </row>
    <row r="28" spans="1:10" ht="15">
      <c r="A28" s="68"/>
      <c r="B28" s="348" t="s">
        <v>360</v>
      </c>
      <c r="C28" s="349"/>
      <c r="D28" s="350"/>
      <c r="E28" s="341" t="s">
        <v>14</v>
      </c>
      <c r="F28" s="343"/>
      <c r="G28" s="68" t="s">
        <v>14</v>
      </c>
      <c r="H28" s="68" t="s">
        <v>14</v>
      </c>
      <c r="I28" s="351">
        <f>I25</f>
        <v>0</v>
      </c>
      <c r="J28" s="352"/>
    </row>
    <row r="29" spans="1:10" ht="15">
      <c r="A29" s="50"/>
      <c r="B29" s="50"/>
      <c r="C29" s="50"/>
      <c r="D29" s="50"/>
      <c r="E29" s="50"/>
      <c r="F29" s="50"/>
      <c r="G29" s="50"/>
      <c r="H29" s="50"/>
      <c r="I29" s="50"/>
      <c r="J29" s="50"/>
    </row>
    <row r="30" spans="1:10" ht="15">
      <c r="A30" s="163"/>
      <c r="B30" s="346" t="s">
        <v>368</v>
      </c>
      <c r="C30" s="346"/>
      <c r="D30" s="346"/>
      <c r="E30" s="346"/>
      <c r="F30" s="346"/>
      <c r="G30" s="346"/>
      <c r="H30" s="163"/>
      <c r="I30" s="163"/>
      <c r="J30" s="163"/>
    </row>
    <row r="31" spans="1:10" ht="15">
      <c r="A31" s="50"/>
      <c r="B31" s="50"/>
      <c r="C31" s="50"/>
      <c r="D31" s="50"/>
      <c r="E31" s="50"/>
      <c r="F31" s="50"/>
      <c r="G31" s="50"/>
      <c r="H31" s="50"/>
      <c r="I31" s="50"/>
      <c r="J31" s="50"/>
    </row>
    <row r="32" spans="1:10" ht="63.75">
      <c r="A32" s="68" t="s">
        <v>30</v>
      </c>
      <c r="B32" s="341" t="s">
        <v>362</v>
      </c>
      <c r="C32" s="342"/>
      <c r="D32" s="343"/>
      <c r="E32" s="341" t="s">
        <v>369</v>
      </c>
      <c r="F32" s="343"/>
      <c r="G32" s="68" t="s">
        <v>370</v>
      </c>
      <c r="H32" s="68" t="s">
        <v>371</v>
      </c>
      <c r="I32" s="341" t="s">
        <v>366</v>
      </c>
      <c r="J32" s="343"/>
    </row>
    <row r="33" spans="1:10" ht="24" customHeight="1">
      <c r="A33" s="68"/>
      <c r="B33" s="336" t="s">
        <v>372</v>
      </c>
      <c r="C33" s="337"/>
      <c r="D33" s="338"/>
      <c r="E33" s="341"/>
      <c r="F33" s="343"/>
      <c r="G33" s="68"/>
      <c r="H33" s="68"/>
      <c r="I33" s="344">
        <v>0</v>
      </c>
      <c r="J33" s="347"/>
    </row>
    <row r="34" spans="1:10" ht="15">
      <c r="A34" s="68"/>
      <c r="B34" s="329" t="s">
        <v>360</v>
      </c>
      <c r="C34" s="330"/>
      <c r="D34" s="331"/>
      <c r="E34" s="341" t="s">
        <v>14</v>
      </c>
      <c r="F34" s="343"/>
      <c r="G34" s="68" t="s">
        <v>14</v>
      </c>
      <c r="H34" s="68" t="s">
        <v>14</v>
      </c>
      <c r="I34" s="344">
        <f>I33</f>
        <v>0</v>
      </c>
      <c r="J34" s="343"/>
    </row>
    <row r="35" spans="1:10" ht="15">
      <c r="A35" s="50"/>
      <c r="B35" s="50"/>
      <c r="C35" s="50"/>
      <c r="D35" s="50"/>
      <c r="E35" s="50"/>
      <c r="F35" s="50"/>
      <c r="G35" s="50"/>
      <c r="H35" s="50"/>
      <c r="I35" s="50"/>
      <c r="J35" s="50"/>
    </row>
    <row r="36" spans="1:10" ht="15">
      <c r="A36" s="50"/>
      <c r="B36" s="50"/>
      <c r="C36" s="50"/>
      <c r="D36" s="50"/>
      <c r="E36" s="50"/>
      <c r="F36" s="50"/>
      <c r="G36" s="50"/>
      <c r="H36" s="50"/>
      <c r="I36" s="50"/>
      <c r="J36" s="50"/>
    </row>
    <row r="37" spans="1:10" ht="27.75" customHeight="1">
      <c r="A37" s="163"/>
      <c r="B37" s="346" t="s">
        <v>373</v>
      </c>
      <c r="C37" s="346"/>
      <c r="D37" s="346"/>
      <c r="E37" s="346"/>
      <c r="F37" s="346"/>
      <c r="G37" s="346"/>
      <c r="H37" s="163"/>
      <c r="I37" s="163"/>
      <c r="J37" s="163"/>
    </row>
    <row r="38" spans="1:10" ht="15">
      <c r="A38" s="50"/>
      <c r="B38" s="50"/>
      <c r="C38" s="50"/>
      <c r="D38" s="50"/>
      <c r="E38" s="50"/>
      <c r="F38" s="50"/>
      <c r="G38" s="50"/>
      <c r="H38" s="50"/>
      <c r="I38" s="50"/>
      <c r="J38" s="50"/>
    </row>
    <row r="39" spans="1:10" ht="63.75">
      <c r="A39" s="68" t="s">
        <v>30</v>
      </c>
      <c r="B39" s="341" t="s">
        <v>362</v>
      </c>
      <c r="C39" s="342"/>
      <c r="D39" s="343"/>
      <c r="E39" s="341" t="s">
        <v>369</v>
      </c>
      <c r="F39" s="343"/>
      <c r="G39" s="68" t="s">
        <v>370</v>
      </c>
      <c r="H39" s="68" t="s">
        <v>371</v>
      </c>
      <c r="I39" s="341" t="s">
        <v>366</v>
      </c>
      <c r="J39" s="343"/>
    </row>
    <row r="40" spans="1:10" ht="26.25" customHeight="1">
      <c r="A40" s="68"/>
      <c r="B40" s="336" t="s">
        <v>374</v>
      </c>
      <c r="C40" s="337"/>
      <c r="D40" s="338"/>
      <c r="E40" s="341">
        <v>77</v>
      </c>
      <c r="F40" s="343"/>
      <c r="G40" s="68">
        <v>12</v>
      </c>
      <c r="H40" s="164">
        <f>I40/G40/E40</f>
        <v>681.8290043290043</v>
      </c>
      <c r="I40" s="344">
        <v>630010</v>
      </c>
      <c r="J40" s="347"/>
    </row>
    <row r="41" spans="1:10" ht="15">
      <c r="A41" s="68"/>
      <c r="B41" s="329" t="s">
        <v>360</v>
      </c>
      <c r="C41" s="330"/>
      <c r="D41" s="331"/>
      <c r="E41" s="341" t="s">
        <v>14</v>
      </c>
      <c r="F41" s="343"/>
      <c r="G41" s="68" t="s">
        <v>14</v>
      </c>
      <c r="H41" s="68" t="s">
        <v>14</v>
      </c>
      <c r="I41" s="344">
        <f>I40</f>
        <v>630010</v>
      </c>
      <c r="J41" s="343"/>
    </row>
    <row r="42" spans="1:10" ht="15">
      <c r="A42" s="50"/>
      <c r="B42" s="50"/>
      <c r="C42" s="50"/>
      <c r="D42" s="50"/>
      <c r="E42" s="50"/>
      <c r="F42" s="50"/>
      <c r="G42" s="50"/>
      <c r="H42" s="50"/>
      <c r="I42" s="50"/>
      <c r="J42" s="50"/>
    </row>
    <row r="43" spans="1:10" ht="15">
      <c r="A43" s="50"/>
      <c r="B43" s="50"/>
      <c r="C43" s="50"/>
      <c r="D43" s="50"/>
      <c r="E43" s="50"/>
      <c r="F43" s="50"/>
      <c r="G43" s="50"/>
      <c r="H43" s="50"/>
      <c r="I43" s="50"/>
      <c r="J43" s="50"/>
    </row>
    <row r="44" spans="1:10" ht="32.25" customHeight="1">
      <c r="A44" s="49"/>
      <c r="B44" s="345" t="s">
        <v>375</v>
      </c>
      <c r="C44" s="345"/>
      <c r="D44" s="345"/>
      <c r="E44" s="345"/>
      <c r="F44" s="345"/>
      <c r="G44" s="345"/>
      <c r="H44" s="345"/>
      <c r="I44" s="345"/>
      <c r="J44" s="50"/>
    </row>
    <row r="45" spans="1:10" ht="15">
      <c r="A45" s="49"/>
      <c r="B45" s="50"/>
      <c r="C45" s="50"/>
      <c r="D45" s="50"/>
      <c r="E45" s="50"/>
      <c r="F45" s="50"/>
      <c r="G45" s="50"/>
      <c r="H45" s="50"/>
      <c r="I45" s="50"/>
      <c r="J45" s="50"/>
    </row>
    <row r="46" spans="1:10" ht="24.75" customHeight="1">
      <c r="A46" s="68" t="s">
        <v>30</v>
      </c>
      <c r="B46" s="341" t="s">
        <v>376</v>
      </c>
      <c r="C46" s="342"/>
      <c r="D46" s="342"/>
      <c r="E46" s="342"/>
      <c r="F46" s="343"/>
      <c r="G46" s="341" t="s">
        <v>377</v>
      </c>
      <c r="H46" s="343"/>
      <c r="I46" s="341" t="s">
        <v>378</v>
      </c>
      <c r="J46" s="343"/>
    </row>
    <row r="47" spans="1:10" ht="15">
      <c r="A47" s="68">
        <v>1</v>
      </c>
      <c r="B47" s="341">
        <v>2</v>
      </c>
      <c r="C47" s="342"/>
      <c r="D47" s="342"/>
      <c r="E47" s="342"/>
      <c r="F47" s="343"/>
      <c r="G47" s="341">
        <v>3</v>
      </c>
      <c r="H47" s="343"/>
      <c r="I47" s="341">
        <v>4</v>
      </c>
      <c r="J47" s="343"/>
    </row>
    <row r="48" spans="1:10" ht="15">
      <c r="A48" s="68"/>
      <c r="B48" s="336" t="s">
        <v>379</v>
      </c>
      <c r="C48" s="337"/>
      <c r="D48" s="337"/>
      <c r="E48" s="337"/>
      <c r="F48" s="338"/>
      <c r="G48" s="339">
        <f>J20</f>
        <v>45799359.996</v>
      </c>
      <c r="H48" s="340"/>
      <c r="I48" s="339">
        <f>I49+I50+I51</f>
        <v>10075859.19912</v>
      </c>
      <c r="J48" s="340"/>
    </row>
    <row r="49" spans="1:10" ht="23.25" customHeight="1">
      <c r="A49" s="68"/>
      <c r="B49" s="336" t="s">
        <v>380</v>
      </c>
      <c r="C49" s="337"/>
      <c r="D49" s="337"/>
      <c r="E49" s="337"/>
      <c r="F49" s="338"/>
      <c r="G49" s="339"/>
      <c r="H49" s="340"/>
      <c r="I49" s="339">
        <f>G48*22%</f>
        <v>10075859.19912</v>
      </c>
      <c r="J49" s="340"/>
    </row>
    <row r="50" spans="1:10" ht="15">
      <c r="A50" s="68"/>
      <c r="B50" s="336" t="s">
        <v>381</v>
      </c>
      <c r="C50" s="337"/>
      <c r="D50" s="337"/>
      <c r="E50" s="337"/>
      <c r="F50" s="338"/>
      <c r="G50" s="339"/>
      <c r="H50" s="340"/>
      <c r="I50" s="339">
        <v>0</v>
      </c>
      <c r="J50" s="340"/>
    </row>
    <row r="51" spans="1:10" ht="24.75" customHeight="1">
      <c r="A51" s="68"/>
      <c r="B51" s="336" t="s">
        <v>382</v>
      </c>
      <c r="C51" s="337"/>
      <c r="D51" s="337"/>
      <c r="E51" s="337"/>
      <c r="F51" s="338"/>
      <c r="G51" s="339"/>
      <c r="H51" s="340"/>
      <c r="I51" s="339">
        <v>0</v>
      </c>
      <c r="J51" s="340"/>
    </row>
    <row r="52" spans="1:10" ht="24.75" customHeight="1">
      <c r="A52" s="68"/>
      <c r="B52" s="336" t="s">
        <v>383</v>
      </c>
      <c r="C52" s="337"/>
      <c r="D52" s="337"/>
      <c r="E52" s="337"/>
      <c r="F52" s="338"/>
      <c r="G52" s="339">
        <f>J20</f>
        <v>45799359.996</v>
      </c>
      <c r="H52" s="340"/>
      <c r="I52" s="339">
        <f>I53+I54</f>
        <v>902793.439876</v>
      </c>
      <c r="J52" s="340"/>
    </row>
    <row r="53" spans="1:10" ht="40.5" customHeight="1">
      <c r="A53" s="68"/>
      <c r="B53" s="336" t="s">
        <v>384</v>
      </c>
      <c r="C53" s="337"/>
      <c r="D53" s="337"/>
      <c r="E53" s="337"/>
      <c r="F53" s="338"/>
      <c r="G53" s="339"/>
      <c r="H53" s="340"/>
      <c r="I53" s="339">
        <f>G52*2.9%-516986.72</f>
        <v>811194.719884</v>
      </c>
      <c r="J53" s="340"/>
    </row>
    <row r="54" spans="1:10" ht="35.25" customHeight="1">
      <c r="A54" s="68"/>
      <c r="B54" s="336" t="s">
        <v>385</v>
      </c>
      <c r="C54" s="337"/>
      <c r="D54" s="337"/>
      <c r="E54" s="337"/>
      <c r="F54" s="338"/>
      <c r="G54" s="339"/>
      <c r="H54" s="340"/>
      <c r="I54" s="339">
        <f>G52*0.2%</f>
        <v>91598.719992</v>
      </c>
      <c r="J54" s="340"/>
    </row>
    <row r="55" spans="1:10" ht="30" customHeight="1">
      <c r="A55" s="68"/>
      <c r="B55" s="336" t="s">
        <v>386</v>
      </c>
      <c r="C55" s="337"/>
      <c r="D55" s="337"/>
      <c r="E55" s="337"/>
      <c r="F55" s="338"/>
      <c r="G55" s="339">
        <f>J20</f>
        <v>45799359.996</v>
      </c>
      <c r="H55" s="340"/>
      <c r="I55" s="339">
        <f>G55*5.1%</f>
        <v>2335767.3597959997</v>
      </c>
      <c r="J55" s="340"/>
    </row>
    <row r="56" spans="1:10" ht="15">
      <c r="A56" s="68"/>
      <c r="B56" s="329" t="s">
        <v>387</v>
      </c>
      <c r="C56" s="330"/>
      <c r="D56" s="330"/>
      <c r="E56" s="330"/>
      <c r="F56" s="331"/>
      <c r="G56" s="332" t="s">
        <v>14</v>
      </c>
      <c r="H56" s="333"/>
      <c r="I56" s="334">
        <f>I48+I52+I55</f>
        <v>13314419.998792</v>
      </c>
      <c r="J56" s="335"/>
    </row>
    <row r="57" spans="1:10" ht="15">
      <c r="A57" s="50"/>
      <c r="B57" s="50"/>
      <c r="C57" s="50"/>
      <c r="D57" s="50"/>
      <c r="E57" s="50"/>
      <c r="F57" s="50"/>
      <c r="G57" s="50"/>
      <c r="H57" s="50"/>
      <c r="I57" s="50"/>
      <c r="J57" s="50"/>
    </row>
    <row r="58" spans="1:10" ht="15">
      <c r="A58" s="50"/>
      <c r="B58" s="50"/>
      <c r="C58" s="50"/>
      <c r="D58" s="50"/>
      <c r="E58" s="50"/>
      <c r="F58" s="50"/>
      <c r="G58" s="50"/>
      <c r="H58" s="50"/>
      <c r="I58" s="50"/>
      <c r="J58" s="50"/>
    </row>
    <row r="59" spans="1:10" ht="15">
      <c r="A59" s="50"/>
      <c r="B59" s="50"/>
      <c r="C59" s="50"/>
      <c r="D59" s="50"/>
      <c r="E59" s="50"/>
      <c r="F59" s="50"/>
      <c r="G59" s="50"/>
      <c r="H59" s="50"/>
      <c r="I59" s="50"/>
      <c r="J59" s="50"/>
    </row>
    <row r="60" spans="1:10" ht="15">
      <c r="A60" s="50"/>
      <c r="B60" s="50"/>
      <c r="C60" s="50"/>
      <c r="D60" s="50"/>
      <c r="E60" s="50"/>
      <c r="F60" s="50"/>
      <c r="G60" s="50"/>
      <c r="H60" s="50"/>
      <c r="I60" s="50"/>
      <c r="J60" s="50"/>
    </row>
    <row r="61" spans="1:10" ht="15">
      <c r="A61" s="50"/>
      <c r="B61" s="50"/>
      <c r="C61" s="50"/>
      <c r="D61" s="50"/>
      <c r="E61" s="50"/>
      <c r="F61" s="50"/>
      <c r="G61" s="50"/>
      <c r="H61" s="50"/>
      <c r="I61" s="50"/>
      <c r="J61" s="50"/>
    </row>
    <row r="62" spans="1:10" ht="15">
      <c r="A62" s="50"/>
      <c r="B62" s="50"/>
      <c r="C62" s="50"/>
      <c r="D62" s="50"/>
      <c r="E62" s="50"/>
      <c r="F62" s="50"/>
      <c r="G62" s="50"/>
      <c r="H62" s="50"/>
      <c r="I62" s="50"/>
      <c r="J62" s="50"/>
    </row>
    <row r="63" spans="1:10" ht="15">
      <c r="A63" s="50"/>
      <c r="B63" s="50"/>
      <c r="C63" s="50"/>
      <c r="D63" s="50"/>
      <c r="E63" s="50"/>
      <c r="F63" s="50"/>
      <c r="G63" s="50"/>
      <c r="H63" s="50"/>
      <c r="I63" s="50"/>
      <c r="J63" s="50"/>
    </row>
    <row r="64" spans="1:10" ht="15">
      <c r="A64" s="50"/>
      <c r="B64" s="50"/>
      <c r="C64" s="50"/>
      <c r="D64" s="50"/>
      <c r="E64" s="50"/>
      <c r="F64" s="50"/>
      <c r="G64" s="50"/>
      <c r="H64" s="50"/>
      <c r="I64" s="50"/>
      <c r="J64" s="50"/>
    </row>
    <row r="65" spans="1:10" ht="15">
      <c r="A65" s="50"/>
      <c r="B65" s="50"/>
      <c r="C65" s="50"/>
      <c r="D65" s="50"/>
      <c r="E65" s="50"/>
      <c r="F65" s="50"/>
      <c r="G65" s="50"/>
      <c r="H65" s="50"/>
      <c r="I65" s="50"/>
      <c r="J65" s="50"/>
    </row>
    <row r="66" spans="1:10" ht="15">
      <c r="A66" s="50"/>
      <c r="B66" s="50"/>
      <c r="C66" s="50"/>
      <c r="D66" s="50"/>
      <c r="E66" s="50"/>
      <c r="F66" s="50"/>
      <c r="G66" s="50"/>
      <c r="H66" s="50"/>
      <c r="I66" s="50"/>
      <c r="J66" s="50"/>
    </row>
    <row r="67" spans="1:10" ht="15">
      <c r="A67" s="50"/>
      <c r="B67" s="50"/>
      <c r="C67" s="50"/>
      <c r="D67" s="50"/>
      <c r="E67" s="50"/>
      <c r="F67" s="50"/>
      <c r="G67" s="50"/>
      <c r="H67" s="50"/>
      <c r="I67" s="50"/>
      <c r="J67" s="50"/>
    </row>
    <row r="68" spans="1:10" ht="15">
      <c r="A68" s="50"/>
      <c r="B68" s="50"/>
      <c r="C68" s="50"/>
      <c r="D68" s="50"/>
      <c r="E68" s="50"/>
      <c r="F68" s="50"/>
      <c r="G68" s="50"/>
      <c r="H68" s="50"/>
      <c r="I68" s="50"/>
      <c r="J68" s="50"/>
    </row>
    <row r="69" spans="1:10" ht="15">
      <c r="A69" s="50"/>
      <c r="B69" s="50"/>
      <c r="C69" s="50"/>
      <c r="D69" s="50"/>
      <c r="E69" s="50"/>
      <c r="F69" s="50"/>
      <c r="G69" s="50"/>
      <c r="H69" s="50"/>
      <c r="I69" s="50"/>
      <c r="J69" s="50"/>
    </row>
    <row r="70" spans="1:10" ht="15">
      <c r="A70" s="50"/>
      <c r="B70" s="50"/>
      <c r="C70" s="50"/>
      <c r="D70" s="50"/>
      <c r="E70" s="50"/>
      <c r="F70" s="50"/>
      <c r="G70" s="50"/>
      <c r="H70" s="50"/>
      <c r="I70" s="50"/>
      <c r="J70" s="50"/>
    </row>
    <row r="71" spans="1:10" ht="15">
      <c r="A71" s="50"/>
      <c r="B71" s="50"/>
      <c r="C71" s="50"/>
      <c r="D71" s="50"/>
      <c r="E71" s="50"/>
      <c r="F71" s="50"/>
      <c r="G71" s="50"/>
      <c r="H71" s="50"/>
      <c r="I71" s="50"/>
      <c r="J71" s="50"/>
    </row>
    <row r="72" spans="1:10" ht="15">
      <c r="A72" s="50"/>
      <c r="B72" s="50"/>
      <c r="C72" s="50"/>
      <c r="D72" s="50"/>
      <c r="E72" s="50"/>
      <c r="F72" s="50"/>
      <c r="G72" s="50"/>
      <c r="H72" s="50"/>
      <c r="I72" s="50"/>
      <c r="J72" s="50"/>
    </row>
    <row r="73" spans="1:10" ht="15">
      <c r="A73" s="50"/>
      <c r="B73" s="50"/>
      <c r="C73" s="50"/>
      <c r="D73" s="50"/>
      <c r="E73" s="50"/>
      <c r="F73" s="50"/>
      <c r="G73" s="50"/>
      <c r="H73" s="50"/>
      <c r="I73" s="50"/>
      <c r="J73" s="50"/>
    </row>
    <row r="74" spans="1:10" ht="15">
      <c r="A74" s="50"/>
      <c r="B74" s="50"/>
      <c r="C74" s="50"/>
      <c r="D74" s="50"/>
      <c r="E74" s="50"/>
      <c r="F74" s="50"/>
      <c r="G74" s="50"/>
      <c r="H74" s="50"/>
      <c r="I74" s="50"/>
      <c r="J74" s="50"/>
    </row>
    <row r="75" spans="1:10" ht="15">
      <c r="A75" s="50"/>
      <c r="B75" s="50"/>
      <c r="C75" s="50"/>
      <c r="D75" s="50"/>
      <c r="E75" s="50"/>
      <c r="F75" s="50"/>
      <c r="G75" s="50"/>
      <c r="H75" s="50"/>
      <c r="I75" s="50"/>
      <c r="J75" s="50"/>
    </row>
    <row r="76" spans="1:10" ht="15">
      <c r="A76" s="50"/>
      <c r="B76" s="50"/>
      <c r="C76" s="50"/>
      <c r="D76" s="50"/>
      <c r="E76" s="50"/>
      <c r="F76" s="50"/>
      <c r="G76" s="50"/>
      <c r="H76" s="50"/>
      <c r="I76" s="50"/>
      <c r="J76" s="50"/>
    </row>
    <row r="77" spans="1:10" ht="15">
      <c r="A77" s="50"/>
      <c r="B77" s="50"/>
      <c r="C77" s="50"/>
      <c r="D77" s="50"/>
      <c r="E77" s="50"/>
      <c r="F77" s="50"/>
      <c r="G77" s="50"/>
      <c r="H77" s="50"/>
      <c r="I77" s="50"/>
      <c r="J77" s="50"/>
    </row>
    <row r="78" spans="1:10" ht="15">
      <c r="A78" s="50"/>
      <c r="B78" s="50"/>
      <c r="C78" s="50"/>
      <c r="D78" s="50"/>
      <c r="E78" s="50"/>
      <c r="F78" s="50"/>
      <c r="G78" s="50"/>
      <c r="H78" s="50"/>
      <c r="I78" s="50"/>
      <c r="J78" s="50"/>
    </row>
    <row r="79" spans="1:10" ht="15">
      <c r="A79" s="50"/>
      <c r="B79" s="50"/>
      <c r="C79" s="50"/>
      <c r="D79" s="50"/>
      <c r="E79" s="50"/>
      <c r="F79" s="50"/>
      <c r="G79" s="50"/>
      <c r="H79" s="50"/>
      <c r="I79" s="50"/>
      <c r="J79" s="50"/>
    </row>
    <row r="80" spans="1:10" ht="15">
      <c r="A80" s="50"/>
      <c r="B80" s="50"/>
      <c r="C80" s="50"/>
      <c r="D80" s="50"/>
      <c r="E80" s="50"/>
      <c r="F80" s="50"/>
      <c r="G80" s="50"/>
      <c r="H80" s="50"/>
      <c r="I80" s="50"/>
      <c r="J80" s="50"/>
    </row>
    <row r="81" spans="1:10" ht="15">
      <c r="A81" s="50"/>
      <c r="B81" s="50"/>
      <c r="C81" s="50"/>
      <c r="D81" s="50"/>
      <c r="E81" s="50"/>
      <c r="F81" s="50"/>
      <c r="G81" s="50"/>
      <c r="H81" s="50"/>
      <c r="I81" s="50"/>
      <c r="J81" s="50"/>
    </row>
    <row r="82" spans="1:10" ht="15">
      <c r="A82" s="50"/>
      <c r="B82" s="50"/>
      <c r="C82" s="50"/>
      <c r="D82" s="50"/>
      <c r="E82" s="50"/>
      <c r="F82" s="50"/>
      <c r="G82" s="50"/>
      <c r="H82" s="50"/>
      <c r="I82" s="50"/>
      <c r="J82" s="50"/>
    </row>
    <row r="83" spans="1:10" ht="15">
      <c r="A83" s="50"/>
      <c r="B83" s="50"/>
      <c r="C83" s="50"/>
      <c r="D83" s="50"/>
      <c r="E83" s="50"/>
      <c r="F83" s="50"/>
      <c r="G83" s="50"/>
      <c r="H83" s="50"/>
      <c r="I83" s="50"/>
      <c r="J83" s="50"/>
    </row>
    <row r="84" spans="1:10" ht="15">
      <c r="A84" s="50"/>
      <c r="B84" s="50"/>
      <c r="C84" s="50"/>
      <c r="D84" s="50"/>
      <c r="E84" s="50"/>
      <c r="F84" s="50"/>
      <c r="G84" s="50"/>
      <c r="H84" s="50"/>
      <c r="I84" s="50"/>
      <c r="J84" s="50"/>
    </row>
    <row r="85" spans="1:10" ht="15">
      <c r="A85" s="50"/>
      <c r="B85" s="50"/>
      <c r="C85" s="50"/>
      <c r="D85" s="50"/>
      <c r="E85" s="50"/>
      <c r="F85" s="50"/>
      <c r="G85" s="50"/>
      <c r="H85" s="50"/>
      <c r="I85" s="50"/>
      <c r="J85" s="50"/>
    </row>
    <row r="86" spans="1:10" ht="15">
      <c r="A86" s="50"/>
      <c r="B86" s="50"/>
      <c r="C86" s="50"/>
      <c r="D86" s="50"/>
      <c r="E86" s="50"/>
      <c r="F86" s="50"/>
      <c r="G86" s="50"/>
      <c r="H86" s="50"/>
      <c r="I86" s="50"/>
      <c r="J86" s="50"/>
    </row>
    <row r="87" spans="1:10" ht="15">
      <c r="A87" s="50"/>
      <c r="B87" s="50"/>
      <c r="C87" s="50"/>
      <c r="D87" s="50"/>
      <c r="E87" s="50"/>
      <c r="F87" s="50"/>
      <c r="G87" s="50"/>
      <c r="H87" s="50"/>
      <c r="I87" s="50"/>
      <c r="J87" s="50"/>
    </row>
    <row r="88" spans="1:10" ht="15">
      <c r="A88" s="50"/>
      <c r="B88" s="50"/>
      <c r="C88" s="50"/>
      <c r="D88" s="50"/>
      <c r="E88" s="50"/>
      <c r="F88" s="50"/>
      <c r="G88" s="50"/>
      <c r="H88" s="50"/>
      <c r="I88" s="50"/>
      <c r="J88" s="50"/>
    </row>
    <row r="89" spans="1:10" ht="15">
      <c r="A89" s="50"/>
      <c r="B89" s="50"/>
      <c r="C89" s="50"/>
      <c r="D89" s="50"/>
      <c r="E89" s="50"/>
      <c r="F89" s="50"/>
      <c r="G89" s="50"/>
      <c r="H89" s="50"/>
      <c r="I89" s="50"/>
      <c r="J89" s="50"/>
    </row>
    <row r="90" spans="1:10" ht="15">
      <c r="A90" s="50"/>
      <c r="B90" s="50"/>
      <c r="C90" s="50"/>
      <c r="D90" s="50"/>
      <c r="E90" s="50"/>
      <c r="F90" s="50"/>
      <c r="G90" s="50"/>
      <c r="H90" s="50"/>
      <c r="I90" s="50"/>
      <c r="J90" s="50"/>
    </row>
    <row r="91" spans="1:10" ht="15">
      <c r="A91" s="50"/>
      <c r="B91" s="50"/>
      <c r="C91" s="50"/>
      <c r="D91" s="50"/>
      <c r="E91" s="50"/>
      <c r="F91" s="50"/>
      <c r="G91" s="50"/>
      <c r="H91" s="50"/>
      <c r="I91" s="50"/>
      <c r="J91" s="50"/>
    </row>
    <row r="92" spans="1:10" ht="15">
      <c r="A92" s="50"/>
      <c r="B92" s="50"/>
      <c r="C92" s="50"/>
      <c r="D92" s="50"/>
      <c r="E92" s="50"/>
      <c r="F92" s="50"/>
      <c r="G92" s="50"/>
      <c r="H92" s="50"/>
      <c r="I92" s="50"/>
      <c r="J92" s="50"/>
    </row>
    <row r="93" spans="1:10" ht="15">
      <c r="A93" s="50"/>
      <c r="B93" s="50"/>
      <c r="C93" s="50"/>
      <c r="D93" s="50"/>
      <c r="E93" s="50"/>
      <c r="F93" s="50"/>
      <c r="G93" s="50"/>
      <c r="H93" s="50"/>
      <c r="I93" s="50"/>
      <c r="J93" s="50"/>
    </row>
    <row r="94" spans="1:10" ht="15">
      <c r="A94" s="50"/>
      <c r="B94" s="50"/>
      <c r="C94" s="50"/>
      <c r="D94" s="50"/>
      <c r="E94" s="50"/>
      <c r="F94" s="50"/>
      <c r="G94" s="50"/>
      <c r="H94" s="50"/>
      <c r="I94" s="50"/>
      <c r="J94" s="50"/>
    </row>
    <row r="95" spans="1:10" ht="15">
      <c r="A95" s="50"/>
      <c r="B95" s="50"/>
      <c r="C95" s="50"/>
      <c r="D95" s="50"/>
      <c r="E95" s="50"/>
      <c r="F95" s="50"/>
      <c r="G95" s="50"/>
      <c r="H95" s="50"/>
      <c r="I95" s="50"/>
      <c r="J95" s="50"/>
    </row>
    <row r="96" spans="1:10" ht="15">
      <c r="A96" s="165"/>
      <c r="B96" s="165"/>
      <c r="C96" s="165"/>
      <c r="D96" s="165"/>
      <c r="E96" s="165"/>
      <c r="F96" s="165"/>
      <c r="G96" s="165"/>
      <c r="H96" s="165"/>
      <c r="I96" s="165"/>
      <c r="J96" s="165"/>
    </row>
    <row r="97" spans="1:10" ht="15">
      <c r="A97" s="165"/>
      <c r="B97" s="165"/>
      <c r="C97" s="165"/>
      <c r="D97" s="165"/>
      <c r="E97" s="165"/>
      <c r="F97" s="165"/>
      <c r="G97" s="165"/>
      <c r="H97" s="165"/>
      <c r="I97" s="165"/>
      <c r="J97" s="165"/>
    </row>
    <row r="98" spans="1:10" ht="15">
      <c r="A98" s="165"/>
      <c r="B98" s="165"/>
      <c r="C98" s="165"/>
      <c r="D98" s="165"/>
      <c r="E98" s="165"/>
      <c r="F98" s="165"/>
      <c r="G98" s="165"/>
      <c r="H98" s="165"/>
      <c r="I98" s="165"/>
      <c r="J98" s="165"/>
    </row>
    <row r="99" spans="1:10" ht="15">
      <c r="A99" s="165"/>
      <c r="B99" s="165"/>
      <c r="C99" s="165"/>
      <c r="D99" s="165"/>
      <c r="E99" s="165"/>
      <c r="F99" s="165"/>
      <c r="G99" s="165"/>
      <c r="H99" s="165"/>
      <c r="I99" s="165"/>
      <c r="J99" s="165"/>
    </row>
    <row r="100" spans="1:10" ht="15">
      <c r="A100" s="165"/>
      <c r="B100" s="165"/>
      <c r="C100" s="165"/>
      <c r="D100" s="165"/>
      <c r="E100" s="165"/>
      <c r="F100" s="165"/>
      <c r="G100" s="165"/>
      <c r="H100" s="165"/>
      <c r="I100" s="165"/>
      <c r="J100" s="165"/>
    </row>
    <row r="101" spans="1:10" ht="15">
      <c r="A101" s="165"/>
      <c r="B101" s="165"/>
      <c r="C101" s="165"/>
      <c r="D101" s="165"/>
      <c r="E101" s="165"/>
      <c r="F101" s="165"/>
      <c r="G101" s="165"/>
      <c r="H101" s="165"/>
      <c r="I101" s="165"/>
      <c r="J101" s="165"/>
    </row>
    <row r="102" spans="1:10" ht="15">
      <c r="A102" s="165"/>
      <c r="B102" s="165"/>
      <c r="C102" s="165"/>
      <c r="D102" s="165"/>
      <c r="E102" s="165"/>
      <c r="F102" s="165"/>
      <c r="G102" s="165"/>
      <c r="H102" s="165"/>
      <c r="I102" s="165"/>
      <c r="J102" s="165"/>
    </row>
  </sheetData>
  <sheetProtection/>
  <mergeCells count="89">
    <mergeCell ref="C8:C10"/>
    <mergeCell ref="D8:G8"/>
    <mergeCell ref="H8:H10"/>
    <mergeCell ref="I8:I10"/>
    <mergeCell ref="A2:J2"/>
    <mergeCell ref="A3:C3"/>
    <mergeCell ref="D3:F3"/>
    <mergeCell ref="A4:D4"/>
    <mergeCell ref="E4:J4"/>
    <mergeCell ref="B6:G6"/>
    <mergeCell ref="J8:J10"/>
    <mergeCell ref="D9:D10"/>
    <mergeCell ref="E9:G9"/>
    <mergeCell ref="A20:B20"/>
    <mergeCell ref="B22:G22"/>
    <mergeCell ref="B23:D23"/>
    <mergeCell ref="E23:F23"/>
    <mergeCell ref="I23:J23"/>
    <mergeCell ref="A8:A10"/>
    <mergeCell ref="B8:B10"/>
    <mergeCell ref="B24:D24"/>
    <mergeCell ref="E24:F24"/>
    <mergeCell ref="I24:J24"/>
    <mergeCell ref="B25:D25"/>
    <mergeCell ref="E25:F25"/>
    <mergeCell ref="I25:J25"/>
    <mergeCell ref="B26:D26"/>
    <mergeCell ref="E26:F26"/>
    <mergeCell ref="I26:J26"/>
    <mergeCell ref="B27:D27"/>
    <mergeCell ref="E27:F27"/>
    <mergeCell ref="I27:J27"/>
    <mergeCell ref="B28:D28"/>
    <mergeCell ref="E28:F28"/>
    <mergeCell ref="I28:J28"/>
    <mergeCell ref="B30:G30"/>
    <mergeCell ref="B32:D32"/>
    <mergeCell ref="E32:F32"/>
    <mergeCell ref="I32:J32"/>
    <mergeCell ref="B33:D33"/>
    <mergeCell ref="E33:F33"/>
    <mergeCell ref="I33:J33"/>
    <mergeCell ref="B34:D34"/>
    <mergeCell ref="E34:F34"/>
    <mergeCell ref="I34:J34"/>
    <mergeCell ref="B37:G37"/>
    <mergeCell ref="B39:D39"/>
    <mergeCell ref="E39:F39"/>
    <mergeCell ref="I39:J39"/>
    <mergeCell ref="B40:D40"/>
    <mergeCell ref="E40:F40"/>
    <mergeCell ref="I40:J40"/>
    <mergeCell ref="B41:D41"/>
    <mergeCell ref="E41:F41"/>
    <mergeCell ref="I41:J41"/>
    <mergeCell ref="B44:I44"/>
    <mergeCell ref="B46:F46"/>
    <mergeCell ref="G46:H46"/>
    <mergeCell ref="I46:J46"/>
    <mergeCell ref="B47:F47"/>
    <mergeCell ref="G47:H47"/>
    <mergeCell ref="I47:J47"/>
    <mergeCell ref="B48:F48"/>
    <mergeCell ref="G48:H48"/>
    <mergeCell ref="I48:J48"/>
    <mergeCell ref="B49:F49"/>
    <mergeCell ref="G49:H49"/>
    <mergeCell ref="I49:J49"/>
    <mergeCell ref="B50:F50"/>
    <mergeCell ref="G50:H50"/>
    <mergeCell ref="I50:J50"/>
    <mergeCell ref="B51:F51"/>
    <mergeCell ref="G51:H51"/>
    <mergeCell ref="I51:J51"/>
    <mergeCell ref="B52:F52"/>
    <mergeCell ref="G52:H52"/>
    <mergeCell ref="I52:J52"/>
    <mergeCell ref="B54:F54"/>
    <mergeCell ref="G54:H54"/>
    <mergeCell ref="I54:J54"/>
    <mergeCell ref="B53:F53"/>
    <mergeCell ref="G53:H53"/>
    <mergeCell ref="I53:J53"/>
    <mergeCell ref="B56:F56"/>
    <mergeCell ref="G56:H56"/>
    <mergeCell ref="I56:J56"/>
    <mergeCell ref="B55:F55"/>
    <mergeCell ref="G55:H55"/>
    <mergeCell ref="I55:J55"/>
  </mergeCells>
  <printOptions/>
  <pageMargins left="0.7" right="0.7" top="0.75" bottom="0.75" header="0.3" footer="0.3"/>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dimension ref="A1:M121"/>
  <sheetViews>
    <sheetView zoomScalePageLayoutView="0" workbookViewId="0" topLeftCell="A30">
      <selection activeCell="K118" sqref="K118"/>
    </sheetView>
  </sheetViews>
  <sheetFormatPr defaultColWidth="9.140625" defaultRowHeight="15"/>
  <cols>
    <col min="1" max="1" width="9.140625" style="1" customWidth="1"/>
    <col min="2" max="2" width="5.7109375" style="1" bestFit="1" customWidth="1"/>
    <col min="3" max="3" width="23.140625" style="1" customWidth="1"/>
    <col min="4" max="4" width="19.8515625" style="1" customWidth="1"/>
    <col min="5" max="6" width="9.140625" style="1" customWidth="1"/>
    <col min="7" max="7" width="14.140625" style="1" bestFit="1" customWidth="1"/>
    <col min="8" max="16384" width="9.140625" style="1" customWidth="1"/>
  </cols>
  <sheetData>
    <row r="1" spans="1:7" ht="29.25" customHeight="1">
      <c r="A1" s="49"/>
      <c r="B1" s="367" t="s">
        <v>388</v>
      </c>
      <c r="C1" s="367"/>
      <c r="D1" s="367"/>
      <c r="E1" s="367"/>
      <c r="F1" s="367"/>
      <c r="G1" s="367"/>
    </row>
    <row r="2" spans="1:7" ht="15">
      <c r="A2" s="49"/>
      <c r="B2" s="49"/>
      <c r="C2" s="49"/>
      <c r="D2" s="49"/>
      <c r="E2" s="49"/>
      <c r="F2" s="49"/>
      <c r="G2" s="49"/>
    </row>
    <row r="3" spans="1:7" ht="15">
      <c r="A3" s="49"/>
      <c r="B3" s="365" t="s">
        <v>338</v>
      </c>
      <c r="C3" s="365"/>
      <c r="D3" s="371">
        <v>244</v>
      </c>
      <c r="E3" s="371"/>
      <c r="F3" s="371"/>
      <c r="G3" s="371"/>
    </row>
    <row r="4" spans="1:9" ht="27.75" customHeight="1">
      <c r="A4" s="49"/>
      <c r="B4" s="365" t="s">
        <v>339</v>
      </c>
      <c r="C4" s="365"/>
      <c r="D4" s="337" t="s">
        <v>340</v>
      </c>
      <c r="E4" s="337"/>
      <c r="F4" s="337"/>
      <c r="G4" s="337"/>
      <c r="H4" s="156"/>
      <c r="I4" s="156"/>
    </row>
    <row r="5" spans="1:7" ht="15">
      <c r="A5" s="49"/>
      <c r="B5" s="49"/>
      <c r="C5" s="49"/>
      <c r="D5" s="49"/>
      <c r="E5" s="49"/>
      <c r="F5" s="49"/>
      <c r="G5" s="49"/>
    </row>
    <row r="6" spans="1:7" ht="51">
      <c r="A6" s="49"/>
      <c r="B6" s="68" t="s">
        <v>30</v>
      </c>
      <c r="C6" s="341" t="s">
        <v>0</v>
      </c>
      <c r="D6" s="343"/>
      <c r="E6" s="68" t="s">
        <v>389</v>
      </c>
      <c r="F6" s="68" t="s">
        <v>390</v>
      </c>
      <c r="G6" s="68" t="s">
        <v>391</v>
      </c>
    </row>
    <row r="7" spans="1:7" ht="15">
      <c r="A7" s="49"/>
      <c r="B7" s="68">
        <v>1</v>
      </c>
      <c r="C7" s="341">
        <v>2</v>
      </c>
      <c r="D7" s="343"/>
      <c r="E7" s="68">
        <v>3</v>
      </c>
      <c r="F7" s="68">
        <v>4</v>
      </c>
      <c r="G7" s="68">
        <v>5</v>
      </c>
    </row>
    <row r="8" spans="1:7" ht="15">
      <c r="A8" s="49"/>
      <c r="B8" s="68">
        <v>1</v>
      </c>
      <c r="C8" s="336" t="s">
        <v>392</v>
      </c>
      <c r="D8" s="338"/>
      <c r="E8" s="8"/>
      <c r="F8" s="68"/>
      <c r="G8" s="8">
        <f>G33</f>
        <v>120400</v>
      </c>
    </row>
    <row r="9" spans="1:7" ht="15">
      <c r="A9" s="49"/>
      <c r="B9" s="68">
        <v>2</v>
      </c>
      <c r="C9" s="336" t="s">
        <v>393</v>
      </c>
      <c r="D9" s="338"/>
      <c r="E9" s="8"/>
      <c r="F9" s="68"/>
      <c r="G9" s="8">
        <f>G56</f>
        <v>6251410</v>
      </c>
    </row>
    <row r="10" spans="1:7" ht="24.75" customHeight="1">
      <c r="A10" s="49"/>
      <c r="B10" s="68">
        <v>3</v>
      </c>
      <c r="C10" s="336" t="s">
        <v>394</v>
      </c>
      <c r="D10" s="338"/>
      <c r="E10" s="8"/>
      <c r="F10" s="68"/>
      <c r="G10" s="8">
        <f>G78</f>
        <v>4231000</v>
      </c>
    </row>
    <row r="11" spans="1:7" ht="24.75" customHeight="1">
      <c r="A11" s="49"/>
      <c r="B11" s="68">
        <v>4</v>
      </c>
      <c r="C11" s="336" t="s">
        <v>395</v>
      </c>
      <c r="D11" s="338"/>
      <c r="E11" s="8"/>
      <c r="F11" s="68"/>
      <c r="G11" s="8">
        <f>G92</f>
        <v>13251052</v>
      </c>
    </row>
    <row r="12" spans="1:7" ht="30" customHeight="1">
      <c r="A12" s="49"/>
      <c r="B12" s="68">
        <v>5</v>
      </c>
      <c r="C12" s="336" t="s">
        <v>396</v>
      </c>
      <c r="D12" s="338"/>
      <c r="E12" s="166"/>
      <c r="F12" s="29"/>
      <c r="G12" s="8">
        <f>G103</f>
        <v>2025000</v>
      </c>
    </row>
    <row r="13" spans="1:7" ht="15">
      <c r="A13" s="49"/>
      <c r="B13" s="29"/>
      <c r="C13" s="329" t="s">
        <v>360</v>
      </c>
      <c r="D13" s="331"/>
      <c r="E13" s="68" t="s">
        <v>14</v>
      </c>
      <c r="F13" s="68" t="s">
        <v>14</v>
      </c>
      <c r="G13" s="167">
        <f>SUM(G8:G12)</f>
        <v>25878862</v>
      </c>
    </row>
    <row r="14" spans="1:7" ht="15">
      <c r="A14" s="49"/>
      <c r="B14" s="49"/>
      <c r="C14" s="49"/>
      <c r="D14" s="49"/>
      <c r="E14" s="49"/>
      <c r="F14" s="49"/>
      <c r="G14" s="49"/>
    </row>
    <row r="15" spans="1:7" ht="15">
      <c r="A15" s="49"/>
      <c r="B15" s="346" t="s">
        <v>397</v>
      </c>
      <c r="C15" s="346"/>
      <c r="D15" s="346"/>
      <c r="E15" s="346"/>
      <c r="F15" s="346"/>
      <c r="G15" s="346"/>
    </row>
    <row r="16" spans="1:7" ht="15">
      <c r="A16" s="49"/>
      <c r="B16" s="49"/>
      <c r="C16" s="49"/>
      <c r="D16" s="49"/>
      <c r="E16" s="49"/>
      <c r="F16" s="49"/>
      <c r="G16" s="49"/>
    </row>
    <row r="17" spans="1:7" ht="15">
      <c r="A17" s="49"/>
      <c r="B17" s="365" t="s">
        <v>338</v>
      </c>
      <c r="C17" s="365"/>
      <c r="D17" s="371">
        <v>244</v>
      </c>
      <c r="E17" s="371"/>
      <c r="F17" s="371"/>
      <c r="G17" s="371"/>
    </row>
    <row r="18" spans="1:7" ht="15">
      <c r="A18" s="49"/>
      <c r="B18" s="370" t="s">
        <v>339</v>
      </c>
      <c r="C18" s="370"/>
      <c r="D18" s="337" t="s">
        <v>340</v>
      </c>
      <c r="E18" s="337"/>
      <c r="F18" s="337"/>
      <c r="G18" s="337"/>
    </row>
    <row r="19" spans="1:7" ht="15">
      <c r="A19" s="49"/>
      <c r="B19" s="49"/>
      <c r="C19" s="49"/>
      <c r="D19" s="49"/>
      <c r="E19" s="49"/>
      <c r="F19" s="49"/>
      <c r="G19" s="49"/>
    </row>
    <row r="20" spans="1:7" ht="15">
      <c r="A20" s="49"/>
      <c r="B20" s="346" t="s">
        <v>398</v>
      </c>
      <c r="C20" s="346"/>
      <c r="D20" s="346"/>
      <c r="E20" s="346"/>
      <c r="F20" s="346"/>
      <c r="G20" s="346"/>
    </row>
    <row r="21" spans="1:7" ht="15">
      <c r="A21" s="49"/>
      <c r="B21" s="49"/>
      <c r="C21" s="49"/>
      <c r="D21" s="49"/>
      <c r="E21" s="49"/>
      <c r="F21" s="49"/>
      <c r="G21" s="49"/>
    </row>
    <row r="22" spans="1:7" ht="51">
      <c r="A22" s="49"/>
      <c r="B22" s="68" t="s">
        <v>30</v>
      </c>
      <c r="C22" s="68" t="s">
        <v>362</v>
      </c>
      <c r="D22" s="68" t="s">
        <v>399</v>
      </c>
      <c r="E22" s="68" t="s">
        <v>400</v>
      </c>
      <c r="F22" s="68" t="s">
        <v>401</v>
      </c>
      <c r="G22" s="68" t="s">
        <v>366</v>
      </c>
    </row>
    <row r="23" spans="1:7" ht="15">
      <c r="A23" s="49"/>
      <c r="B23" s="68">
        <v>1</v>
      </c>
      <c r="C23" s="68">
        <v>2</v>
      </c>
      <c r="D23" s="68">
        <v>3</v>
      </c>
      <c r="E23" s="68">
        <v>4</v>
      </c>
      <c r="F23" s="68">
        <v>5</v>
      </c>
      <c r="G23" s="68">
        <v>6</v>
      </c>
    </row>
    <row r="24" spans="1:7" ht="25.5">
      <c r="A24" s="49"/>
      <c r="B24" s="68"/>
      <c r="C24" s="68" t="s">
        <v>402</v>
      </c>
      <c r="D24" s="68">
        <v>1</v>
      </c>
      <c r="E24" s="68">
        <v>12</v>
      </c>
      <c r="F24" s="168">
        <v>3450</v>
      </c>
      <c r="G24" s="168">
        <f>F24*E24</f>
        <v>41400</v>
      </c>
    </row>
    <row r="25" spans="1:7" ht="25.5">
      <c r="A25" s="49"/>
      <c r="B25" s="68"/>
      <c r="C25" s="68" t="s">
        <v>402</v>
      </c>
      <c r="D25" s="68">
        <v>1</v>
      </c>
      <c r="E25" s="68">
        <v>12</v>
      </c>
      <c r="F25" s="168">
        <v>2550</v>
      </c>
      <c r="G25" s="168">
        <v>30600</v>
      </c>
    </row>
    <row r="26" spans="1:7" ht="38.25" hidden="1">
      <c r="A26" s="49"/>
      <c r="B26" s="68">
        <v>1</v>
      </c>
      <c r="C26" s="70" t="s">
        <v>403</v>
      </c>
      <c r="D26" s="68">
        <v>5</v>
      </c>
      <c r="E26" s="68">
        <v>12</v>
      </c>
      <c r="F26" s="8" t="s">
        <v>404</v>
      </c>
      <c r="G26" s="169">
        <v>0</v>
      </c>
    </row>
    <row r="27" spans="1:7" ht="51" hidden="1">
      <c r="A27" s="49"/>
      <c r="B27" s="68">
        <v>2</v>
      </c>
      <c r="C27" s="70" t="s">
        <v>405</v>
      </c>
      <c r="D27" s="68">
        <v>5</v>
      </c>
      <c r="E27" s="68">
        <v>12</v>
      </c>
      <c r="F27" s="8" t="s">
        <v>404</v>
      </c>
      <c r="G27" s="169">
        <v>0</v>
      </c>
    </row>
    <row r="28" spans="1:7" ht="51" hidden="1">
      <c r="A28" s="49"/>
      <c r="B28" s="68"/>
      <c r="C28" s="70" t="s">
        <v>406</v>
      </c>
      <c r="D28" s="68">
        <v>1</v>
      </c>
      <c r="E28" s="68">
        <v>1</v>
      </c>
      <c r="F28" s="8" t="s">
        <v>404</v>
      </c>
      <c r="G28" s="169">
        <v>0</v>
      </c>
    </row>
    <row r="29" spans="1:7" ht="51" hidden="1">
      <c r="A29" s="49"/>
      <c r="B29" s="68"/>
      <c r="C29" s="70" t="s">
        <v>407</v>
      </c>
      <c r="D29" s="68">
        <v>1</v>
      </c>
      <c r="E29" s="68">
        <v>1</v>
      </c>
      <c r="F29" s="8" t="s">
        <v>404</v>
      </c>
      <c r="G29" s="169">
        <v>0</v>
      </c>
    </row>
    <row r="30" spans="1:7" ht="38.25">
      <c r="A30" s="49"/>
      <c r="B30" s="68"/>
      <c r="C30" s="170" t="s">
        <v>614</v>
      </c>
      <c r="D30" s="171"/>
      <c r="E30" s="171"/>
      <c r="F30" s="172"/>
      <c r="G30" s="173"/>
    </row>
    <row r="31" spans="1:7" ht="38.25">
      <c r="A31" s="49"/>
      <c r="B31" s="68">
        <v>3</v>
      </c>
      <c r="C31" s="70" t="s">
        <v>408</v>
      </c>
      <c r="D31" s="68">
        <v>5</v>
      </c>
      <c r="E31" s="68">
        <v>12</v>
      </c>
      <c r="F31" s="166"/>
      <c r="G31" s="169">
        <v>47800</v>
      </c>
    </row>
    <row r="32" spans="1:7" ht="51">
      <c r="A32" s="49"/>
      <c r="B32" s="68">
        <v>4</v>
      </c>
      <c r="C32" s="70" t="s">
        <v>409</v>
      </c>
      <c r="D32" s="68">
        <v>5</v>
      </c>
      <c r="E32" s="68">
        <v>12</v>
      </c>
      <c r="F32" s="166">
        <v>50</v>
      </c>
      <c r="G32" s="169">
        <v>600</v>
      </c>
    </row>
    <row r="33" spans="1:7" ht="15">
      <c r="A33" s="49"/>
      <c r="B33" s="29"/>
      <c r="C33" s="68" t="s">
        <v>360</v>
      </c>
      <c r="D33" s="29" t="s">
        <v>14</v>
      </c>
      <c r="E33" s="68" t="s">
        <v>14</v>
      </c>
      <c r="F33" s="68" t="s">
        <v>14</v>
      </c>
      <c r="G33" s="174">
        <f>SUM(G24:G32)</f>
        <v>120400</v>
      </c>
    </row>
    <row r="34" spans="1:7" ht="15">
      <c r="A34" s="49"/>
      <c r="B34" s="49"/>
      <c r="C34" s="49"/>
      <c r="D34" s="49"/>
      <c r="E34" s="49"/>
      <c r="F34" s="49"/>
      <c r="G34" s="49"/>
    </row>
    <row r="35" spans="1:7" ht="15">
      <c r="A35" s="49"/>
      <c r="B35" s="370" t="s">
        <v>410</v>
      </c>
      <c r="C35" s="370"/>
      <c r="D35" s="370"/>
      <c r="E35" s="370"/>
      <c r="F35" s="370"/>
      <c r="G35" s="370"/>
    </row>
    <row r="36" spans="1:7" ht="15">
      <c r="A36" s="49"/>
      <c r="B36" s="49"/>
      <c r="C36" s="49"/>
      <c r="D36" s="49"/>
      <c r="E36" s="49"/>
      <c r="F36" s="49"/>
      <c r="G36" s="49"/>
    </row>
    <row r="37" spans="1:7" ht="51">
      <c r="A37" s="49"/>
      <c r="B37" s="68" t="s">
        <v>30</v>
      </c>
      <c r="C37" s="341" t="s">
        <v>362</v>
      </c>
      <c r="D37" s="343"/>
      <c r="E37" s="68" t="s">
        <v>411</v>
      </c>
      <c r="F37" s="68" t="s">
        <v>412</v>
      </c>
      <c r="G37" s="68" t="s">
        <v>413</v>
      </c>
    </row>
    <row r="38" spans="1:7" ht="15">
      <c r="A38" s="49"/>
      <c r="B38" s="68">
        <v>1</v>
      </c>
      <c r="C38" s="341">
        <v>2</v>
      </c>
      <c r="D38" s="343"/>
      <c r="E38" s="68">
        <v>3</v>
      </c>
      <c r="F38" s="68">
        <v>4</v>
      </c>
      <c r="G38" s="68">
        <v>5</v>
      </c>
    </row>
    <row r="39" spans="1:7" ht="15">
      <c r="A39" s="49"/>
      <c r="B39" s="29"/>
      <c r="C39" s="341"/>
      <c r="D39" s="343"/>
      <c r="E39" s="29"/>
      <c r="F39" s="29"/>
      <c r="G39" s="29"/>
    </row>
    <row r="40" spans="1:7" ht="15">
      <c r="A40" s="49"/>
      <c r="B40" s="29"/>
      <c r="C40" s="341"/>
      <c r="D40" s="343"/>
      <c r="E40" s="29"/>
      <c r="F40" s="29"/>
      <c r="G40" s="29"/>
    </row>
    <row r="41" spans="1:7" ht="15">
      <c r="A41" s="49"/>
      <c r="B41" s="29"/>
      <c r="C41" s="329" t="s">
        <v>360</v>
      </c>
      <c r="D41" s="331"/>
      <c r="E41" s="68"/>
      <c r="F41" s="68"/>
      <c r="G41" s="68"/>
    </row>
    <row r="42" spans="1:7" ht="15">
      <c r="A42" s="49"/>
      <c r="B42" s="49"/>
      <c r="C42" s="49"/>
      <c r="D42" s="49"/>
      <c r="E42" s="49"/>
      <c r="F42" s="49"/>
      <c r="G42" s="49"/>
    </row>
    <row r="43" spans="1:7" ht="15">
      <c r="A43" s="49"/>
      <c r="B43" s="346" t="s">
        <v>414</v>
      </c>
      <c r="C43" s="346"/>
      <c r="D43" s="346"/>
      <c r="E43" s="346"/>
      <c r="F43" s="346"/>
      <c r="G43" s="346"/>
    </row>
    <row r="44" spans="1:7" ht="15">
      <c r="A44" s="49"/>
      <c r="B44" s="49"/>
      <c r="C44" s="49"/>
      <c r="D44" s="49"/>
      <c r="E44" s="49"/>
      <c r="F44" s="49"/>
      <c r="G44" s="49"/>
    </row>
    <row r="45" spans="1:7" ht="51">
      <c r="A45" s="49"/>
      <c r="B45" s="68" t="s">
        <v>30</v>
      </c>
      <c r="C45" s="68" t="s">
        <v>0</v>
      </c>
      <c r="D45" s="68" t="s">
        <v>415</v>
      </c>
      <c r="E45" s="68" t="s">
        <v>416</v>
      </c>
      <c r="F45" s="68" t="s">
        <v>417</v>
      </c>
      <c r="G45" s="68" t="s">
        <v>366</v>
      </c>
    </row>
    <row r="46" spans="1:7" ht="15">
      <c r="A46" s="49"/>
      <c r="B46" s="68">
        <v>1</v>
      </c>
      <c r="C46" s="68">
        <v>2</v>
      </c>
      <c r="D46" s="68">
        <v>3</v>
      </c>
      <c r="E46" s="68">
        <v>4</v>
      </c>
      <c r="F46" s="68">
        <v>5</v>
      </c>
      <c r="G46" s="68">
        <v>6</v>
      </c>
    </row>
    <row r="47" spans="1:7" ht="15">
      <c r="A47" s="49"/>
      <c r="B47" s="68">
        <v>1</v>
      </c>
      <c r="C47" s="170" t="s">
        <v>418</v>
      </c>
      <c r="D47" s="171"/>
      <c r="E47" s="171"/>
      <c r="F47" s="171"/>
      <c r="G47" s="172">
        <v>402220.03</v>
      </c>
    </row>
    <row r="48" spans="1:7" ht="25.5">
      <c r="A48" s="49"/>
      <c r="B48" s="68">
        <v>2</v>
      </c>
      <c r="C48" s="170" t="s">
        <v>615</v>
      </c>
      <c r="D48" s="171"/>
      <c r="E48" s="171"/>
      <c r="F48" s="171"/>
      <c r="G48" s="172">
        <v>0</v>
      </c>
    </row>
    <row r="49" spans="1:7" ht="15">
      <c r="A49" s="49"/>
      <c r="B49" s="68">
        <v>3</v>
      </c>
      <c r="C49" s="170" t="s">
        <v>420</v>
      </c>
      <c r="D49" s="171"/>
      <c r="E49" s="171"/>
      <c r="F49" s="171"/>
      <c r="G49" s="172">
        <v>0</v>
      </c>
    </row>
    <row r="50" spans="1:7" ht="19.5" customHeight="1">
      <c r="A50" s="49"/>
      <c r="B50" s="68"/>
      <c r="C50" s="170" t="s">
        <v>419</v>
      </c>
      <c r="D50" s="171"/>
      <c r="E50" s="171"/>
      <c r="F50" s="171"/>
      <c r="G50" s="172">
        <v>141841.05</v>
      </c>
    </row>
    <row r="51" spans="1:10" ht="15.75" customHeight="1">
      <c r="A51" s="49"/>
      <c r="B51" s="68">
        <v>4</v>
      </c>
      <c r="C51" s="70" t="s">
        <v>616</v>
      </c>
      <c r="D51" s="68"/>
      <c r="E51" s="175"/>
      <c r="F51" s="68"/>
      <c r="G51" s="8">
        <v>2894348.92</v>
      </c>
      <c r="J51" s="45"/>
    </row>
    <row r="52" spans="1:10" ht="18.75" customHeight="1">
      <c r="A52" s="49"/>
      <c r="B52" s="68"/>
      <c r="C52" s="70" t="s">
        <v>617</v>
      </c>
      <c r="D52" s="68"/>
      <c r="E52" s="175"/>
      <c r="F52" s="68"/>
      <c r="G52" s="8">
        <v>500000</v>
      </c>
      <c r="J52" s="45"/>
    </row>
    <row r="53" spans="1:10" ht="25.5">
      <c r="A53" s="49"/>
      <c r="B53" s="68">
        <v>5</v>
      </c>
      <c r="C53" s="70" t="s">
        <v>618</v>
      </c>
      <c r="D53" s="176"/>
      <c r="E53" s="142"/>
      <c r="F53" s="68"/>
      <c r="G53" s="8">
        <v>498600</v>
      </c>
      <c r="J53" s="45"/>
    </row>
    <row r="54" spans="1:10" ht="17.25" customHeight="1">
      <c r="A54" s="49"/>
      <c r="B54" s="68">
        <v>7</v>
      </c>
      <c r="C54" s="70" t="s">
        <v>619</v>
      </c>
      <c r="D54" s="177"/>
      <c r="E54" s="142"/>
      <c r="F54" s="68"/>
      <c r="G54" s="8">
        <v>1659600</v>
      </c>
      <c r="J54" s="45"/>
    </row>
    <row r="55" spans="1:10" ht="36.75" customHeight="1">
      <c r="A55" s="49"/>
      <c r="B55" s="68"/>
      <c r="C55" s="70" t="s">
        <v>421</v>
      </c>
      <c r="D55" s="177"/>
      <c r="E55" s="142"/>
      <c r="F55" s="68"/>
      <c r="G55" s="8">
        <v>154800</v>
      </c>
      <c r="J55" s="45"/>
    </row>
    <row r="56" spans="1:7" ht="15">
      <c r="A56" s="49"/>
      <c r="B56" s="29"/>
      <c r="C56" s="68" t="s">
        <v>360</v>
      </c>
      <c r="D56" s="68" t="s">
        <v>14</v>
      </c>
      <c r="E56" s="68" t="s">
        <v>14</v>
      </c>
      <c r="F56" s="68" t="s">
        <v>14</v>
      </c>
      <c r="G56" s="178">
        <f>SUM(G47:G55)</f>
        <v>6251410</v>
      </c>
    </row>
    <row r="57" spans="1:7" ht="15">
      <c r="A57" s="49"/>
      <c r="B57" s="49"/>
      <c r="C57" s="49"/>
      <c r="D57" s="49"/>
      <c r="E57" s="49"/>
      <c r="F57" s="49"/>
      <c r="G57" s="49"/>
    </row>
    <row r="58" spans="1:7" ht="15">
      <c r="A58" s="49"/>
      <c r="B58" s="370" t="s">
        <v>422</v>
      </c>
      <c r="C58" s="370"/>
      <c r="D58" s="370"/>
      <c r="E58" s="370"/>
      <c r="F58" s="370"/>
      <c r="G58" s="370"/>
    </row>
    <row r="59" spans="1:7" ht="15">
      <c r="A59" s="49"/>
      <c r="B59" s="49"/>
      <c r="C59" s="49"/>
      <c r="D59" s="49"/>
      <c r="E59" s="49"/>
      <c r="F59" s="49"/>
      <c r="G59" s="49"/>
    </row>
    <row r="60" spans="1:7" ht="38.25">
      <c r="A60" s="49"/>
      <c r="B60" s="68" t="s">
        <v>30</v>
      </c>
      <c r="C60" s="341" t="s">
        <v>0</v>
      </c>
      <c r="D60" s="343"/>
      <c r="E60" s="68" t="s">
        <v>423</v>
      </c>
      <c r="F60" s="68" t="s">
        <v>424</v>
      </c>
      <c r="G60" s="68" t="s">
        <v>425</v>
      </c>
    </row>
    <row r="61" spans="1:7" ht="15">
      <c r="A61" s="49"/>
      <c r="B61" s="68">
        <v>1</v>
      </c>
      <c r="C61" s="341">
        <v>2</v>
      </c>
      <c r="D61" s="343"/>
      <c r="E61" s="68">
        <v>3</v>
      </c>
      <c r="F61" s="68">
        <v>4</v>
      </c>
      <c r="G61" s="68">
        <v>5</v>
      </c>
    </row>
    <row r="62" spans="1:7" ht="15">
      <c r="A62" s="49"/>
      <c r="B62" s="29"/>
      <c r="C62" s="341"/>
      <c r="D62" s="343"/>
      <c r="E62" s="29"/>
      <c r="F62" s="29"/>
      <c r="G62" s="29"/>
    </row>
    <row r="63" spans="1:7" ht="15">
      <c r="A63" s="49"/>
      <c r="B63" s="29"/>
      <c r="C63" s="341"/>
      <c r="D63" s="343"/>
      <c r="E63" s="29"/>
      <c r="F63" s="29"/>
      <c r="G63" s="29"/>
    </row>
    <row r="64" spans="1:7" ht="15">
      <c r="A64" s="49"/>
      <c r="B64" s="29"/>
      <c r="C64" s="329" t="s">
        <v>360</v>
      </c>
      <c r="D64" s="331"/>
      <c r="E64" s="68" t="s">
        <v>14</v>
      </c>
      <c r="F64" s="68" t="s">
        <v>14</v>
      </c>
      <c r="G64" s="68"/>
    </row>
    <row r="65" spans="1:7" ht="15">
      <c r="A65" s="49"/>
      <c r="B65" s="49"/>
      <c r="C65" s="49"/>
      <c r="D65" s="49"/>
      <c r="E65" s="49"/>
      <c r="F65" s="49"/>
      <c r="G65" s="49"/>
    </row>
    <row r="66" spans="1:7" ht="15">
      <c r="A66" s="49"/>
      <c r="B66" s="367" t="s">
        <v>426</v>
      </c>
      <c r="C66" s="367"/>
      <c r="D66" s="367"/>
      <c r="E66" s="367"/>
      <c r="F66" s="367"/>
      <c r="G66" s="367"/>
    </row>
    <row r="67" spans="1:7" ht="15">
      <c r="A67" s="49"/>
      <c r="B67" s="49"/>
      <c r="C67" s="49"/>
      <c r="D67" s="49"/>
      <c r="E67" s="49"/>
      <c r="F67" s="49"/>
      <c r="G67" s="49"/>
    </row>
    <row r="68" spans="1:7" ht="38.25">
      <c r="A68" s="49"/>
      <c r="B68" s="68" t="s">
        <v>30</v>
      </c>
      <c r="C68" s="341" t="s">
        <v>362</v>
      </c>
      <c r="D68" s="343"/>
      <c r="E68" s="68" t="s">
        <v>427</v>
      </c>
      <c r="F68" s="68" t="s">
        <v>428</v>
      </c>
      <c r="G68" s="68" t="s">
        <v>429</v>
      </c>
    </row>
    <row r="69" spans="1:7" ht="15">
      <c r="A69" s="49"/>
      <c r="B69" s="68">
        <v>1</v>
      </c>
      <c r="C69" s="341">
        <v>2</v>
      </c>
      <c r="D69" s="343"/>
      <c r="E69" s="68">
        <v>3</v>
      </c>
      <c r="F69" s="68">
        <v>4</v>
      </c>
      <c r="G69" s="68">
        <v>5</v>
      </c>
    </row>
    <row r="70" spans="1:7" ht="15">
      <c r="A70" s="49"/>
      <c r="B70" s="68">
        <v>1</v>
      </c>
      <c r="C70" s="368" t="s">
        <v>430</v>
      </c>
      <c r="D70" s="369"/>
      <c r="E70" s="68"/>
      <c r="F70" s="68"/>
      <c r="G70" s="8">
        <v>123600</v>
      </c>
    </row>
    <row r="71" spans="1:7" ht="15">
      <c r="A71" s="49"/>
      <c r="B71" s="68"/>
      <c r="C71" s="336" t="s">
        <v>620</v>
      </c>
      <c r="D71" s="338"/>
      <c r="E71" s="68"/>
      <c r="F71" s="68"/>
      <c r="G71" s="8">
        <v>42000</v>
      </c>
    </row>
    <row r="72" spans="1:7" ht="15">
      <c r="A72" s="49"/>
      <c r="B72" s="68"/>
      <c r="C72" s="336" t="s">
        <v>442</v>
      </c>
      <c r="D72" s="338"/>
      <c r="E72" s="68"/>
      <c r="F72" s="68"/>
      <c r="G72" s="8">
        <v>32000</v>
      </c>
    </row>
    <row r="73" spans="1:7" ht="15">
      <c r="A73" s="49"/>
      <c r="B73" s="68"/>
      <c r="C73" s="336" t="s">
        <v>621</v>
      </c>
      <c r="D73" s="338"/>
      <c r="E73" s="68"/>
      <c r="F73" s="68"/>
      <c r="G73" s="8">
        <v>7800</v>
      </c>
    </row>
    <row r="74" spans="1:7" ht="15">
      <c r="A74" s="49"/>
      <c r="B74" s="68"/>
      <c r="C74" s="336" t="s">
        <v>431</v>
      </c>
      <c r="D74" s="338"/>
      <c r="E74" s="68"/>
      <c r="F74" s="68"/>
      <c r="G74" s="8">
        <v>17000</v>
      </c>
    </row>
    <row r="75" spans="1:7" ht="15">
      <c r="A75" s="49"/>
      <c r="B75" s="68">
        <v>2</v>
      </c>
      <c r="C75" s="368" t="s">
        <v>432</v>
      </c>
      <c r="D75" s="369"/>
      <c r="E75" s="68"/>
      <c r="F75" s="68"/>
      <c r="G75" s="10">
        <v>3640000</v>
      </c>
    </row>
    <row r="76" spans="1:7" ht="15">
      <c r="A76" s="49"/>
      <c r="B76" s="68"/>
      <c r="C76" s="336" t="s">
        <v>562</v>
      </c>
      <c r="D76" s="338"/>
      <c r="E76" s="68"/>
      <c r="F76" s="68"/>
      <c r="G76" s="10">
        <v>8600</v>
      </c>
    </row>
    <row r="77" spans="1:7" ht="15">
      <c r="A77" s="49"/>
      <c r="B77" s="68">
        <v>3</v>
      </c>
      <c r="C77" s="368" t="s">
        <v>433</v>
      </c>
      <c r="D77" s="369"/>
      <c r="E77" s="68"/>
      <c r="F77" s="68"/>
      <c r="G77" s="8">
        <v>360000</v>
      </c>
    </row>
    <row r="78" spans="1:7" ht="15">
      <c r="A78" s="49"/>
      <c r="B78" s="29"/>
      <c r="C78" s="329" t="s">
        <v>360</v>
      </c>
      <c r="D78" s="331"/>
      <c r="E78" s="68" t="s">
        <v>14</v>
      </c>
      <c r="F78" s="68" t="s">
        <v>14</v>
      </c>
      <c r="G78" s="179">
        <f>SUM(G70:G77)</f>
        <v>4231000</v>
      </c>
    </row>
    <row r="79" spans="1:7" ht="15">
      <c r="A79" s="49"/>
      <c r="B79" s="49"/>
      <c r="C79" s="49"/>
      <c r="D79" s="49"/>
      <c r="E79" s="49"/>
      <c r="F79" s="49"/>
      <c r="G79" s="180"/>
    </row>
    <row r="80" spans="1:7" ht="15">
      <c r="A80" s="49"/>
      <c r="B80" s="346" t="s">
        <v>434</v>
      </c>
      <c r="C80" s="346"/>
      <c r="D80" s="346"/>
      <c r="E80" s="346"/>
      <c r="F80" s="346"/>
      <c r="G80" s="346"/>
    </row>
    <row r="81" spans="1:7" ht="15">
      <c r="A81" s="49"/>
      <c r="B81" s="49"/>
      <c r="C81" s="49"/>
      <c r="D81" s="49"/>
      <c r="E81" s="49"/>
      <c r="F81" s="49"/>
      <c r="G81" s="49"/>
    </row>
    <row r="82" spans="1:7" ht="51">
      <c r="A82" s="49"/>
      <c r="B82" s="68" t="s">
        <v>30</v>
      </c>
      <c r="C82" s="341" t="s">
        <v>362</v>
      </c>
      <c r="D82" s="342"/>
      <c r="E82" s="343"/>
      <c r="F82" s="68" t="s">
        <v>435</v>
      </c>
      <c r="G82" s="68" t="s">
        <v>436</v>
      </c>
    </row>
    <row r="83" spans="1:7" ht="15">
      <c r="A83" s="49"/>
      <c r="B83" s="68">
        <v>1</v>
      </c>
      <c r="C83" s="341">
        <v>2</v>
      </c>
      <c r="D83" s="342"/>
      <c r="E83" s="343"/>
      <c r="F83" s="68">
        <v>3</v>
      </c>
      <c r="G83" s="68">
        <v>4</v>
      </c>
    </row>
    <row r="84" spans="1:7" ht="15">
      <c r="A84" s="49"/>
      <c r="B84" s="68"/>
      <c r="C84" s="336" t="s">
        <v>437</v>
      </c>
      <c r="D84" s="337"/>
      <c r="E84" s="338"/>
      <c r="F84" s="68"/>
      <c r="G84" s="168">
        <v>56000</v>
      </c>
    </row>
    <row r="85" spans="1:7" ht="15">
      <c r="A85" s="49"/>
      <c r="B85" s="68">
        <v>1</v>
      </c>
      <c r="C85" s="336" t="s">
        <v>438</v>
      </c>
      <c r="D85" s="337"/>
      <c r="E85" s="338"/>
      <c r="F85" s="68"/>
      <c r="G85" s="181">
        <v>0</v>
      </c>
    </row>
    <row r="86" spans="1:7" ht="15">
      <c r="A86" s="49"/>
      <c r="B86" s="68">
        <v>2</v>
      </c>
      <c r="C86" s="336" t="s">
        <v>439</v>
      </c>
      <c r="D86" s="337"/>
      <c r="E86" s="338"/>
      <c r="F86" s="68"/>
      <c r="G86" s="41">
        <v>205000</v>
      </c>
    </row>
    <row r="87" spans="1:7" ht="15">
      <c r="A87" s="49"/>
      <c r="B87" s="68">
        <v>3</v>
      </c>
      <c r="C87" s="336" t="s">
        <v>440</v>
      </c>
      <c r="D87" s="337"/>
      <c r="E87" s="338"/>
      <c r="F87" s="68"/>
      <c r="G87" s="181">
        <v>0</v>
      </c>
    </row>
    <row r="88" spans="1:7" ht="15">
      <c r="A88" s="49"/>
      <c r="B88" s="68">
        <v>4</v>
      </c>
      <c r="C88" s="336" t="s">
        <v>441</v>
      </c>
      <c r="D88" s="337"/>
      <c r="E88" s="338"/>
      <c r="F88" s="68"/>
      <c r="G88" s="181">
        <v>0</v>
      </c>
    </row>
    <row r="89" spans="1:7" ht="15">
      <c r="A89" s="49"/>
      <c r="B89" s="68">
        <v>7</v>
      </c>
      <c r="C89" s="336" t="s">
        <v>443</v>
      </c>
      <c r="D89" s="337"/>
      <c r="E89" s="338"/>
      <c r="F89" s="68"/>
      <c r="G89" s="181">
        <v>1400000</v>
      </c>
    </row>
    <row r="90" spans="1:7" ht="15">
      <c r="A90" s="49"/>
      <c r="B90" s="68"/>
      <c r="C90" s="336" t="s">
        <v>622</v>
      </c>
      <c r="D90" s="337"/>
      <c r="E90" s="338"/>
      <c r="F90" s="68"/>
      <c r="G90" s="181">
        <v>6893242</v>
      </c>
    </row>
    <row r="91" spans="1:7" ht="15">
      <c r="A91" s="49"/>
      <c r="B91" s="68">
        <v>8</v>
      </c>
      <c r="C91" s="336" t="s">
        <v>444</v>
      </c>
      <c r="D91" s="337"/>
      <c r="E91" s="338"/>
      <c r="F91" s="68"/>
      <c r="G91" s="8">
        <v>4696810</v>
      </c>
    </row>
    <row r="92" spans="1:7" ht="15">
      <c r="A92" s="49"/>
      <c r="B92" s="29"/>
      <c r="C92" s="329" t="s">
        <v>360</v>
      </c>
      <c r="D92" s="330"/>
      <c r="E92" s="331"/>
      <c r="F92" s="68" t="s">
        <v>14</v>
      </c>
      <c r="G92" s="167">
        <f>SUM(G84:G91)</f>
        <v>13251052</v>
      </c>
    </row>
    <row r="93" spans="1:7" ht="15">
      <c r="A93" s="49"/>
      <c r="B93" s="49"/>
      <c r="C93" s="49"/>
      <c r="D93" s="49"/>
      <c r="E93" s="49"/>
      <c r="F93" s="49"/>
      <c r="G93" s="49"/>
    </row>
    <row r="94" spans="1:7" ht="15">
      <c r="A94" s="49"/>
      <c r="B94" s="367" t="s">
        <v>445</v>
      </c>
      <c r="C94" s="367"/>
      <c r="D94" s="367"/>
      <c r="E94" s="367"/>
      <c r="F94" s="367"/>
      <c r="G94" s="367"/>
    </row>
    <row r="95" spans="1:7" ht="15">
      <c r="A95" s="49"/>
      <c r="B95" s="49"/>
      <c r="C95" s="49"/>
      <c r="D95" s="49"/>
      <c r="E95" s="49"/>
      <c r="F95" s="49"/>
      <c r="G95" s="49"/>
    </row>
    <row r="96" spans="1:11" ht="51">
      <c r="A96" s="49"/>
      <c r="B96" s="68" t="s">
        <v>30</v>
      </c>
      <c r="C96" s="341" t="s">
        <v>362</v>
      </c>
      <c r="D96" s="343"/>
      <c r="E96" s="68" t="s">
        <v>423</v>
      </c>
      <c r="F96" s="68" t="s">
        <v>446</v>
      </c>
      <c r="G96" s="68" t="s">
        <v>413</v>
      </c>
      <c r="J96" s="182"/>
      <c r="K96" s="182"/>
    </row>
    <row r="97" spans="1:11" ht="15">
      <c r="A97" s="49"/>
      <c r="B97" s="68">
        <v>1</v>
      </c>
      <c r="C97" s="341">
        <v>2</v>
      </c>
      <c r="D97" s="343"/>
      <c r="E97" s="68">
        <v>3</v>
      </c>
      <c r="F97" s="68">
        <v>4</v>
      </c>
      <c r="G97" s="68">
        <v>5</v>
      </c>
      <c r="J97" s="182"/>
      <c r="K97" s="182"/>
    </row>
    <row r="98" spans="1:11" ht="15">
      <c r="A98" s="49"/>
      <c r="B98" s="68">
        <v>1</v>
      </c>
      <c r="C98" s="336" t="s">
        <v>447</v>
      </c>
      <c r="D98" s="338"/>
      <c r="E98" s="47"/>
      <c r="F98" s="47"/>
      <c r="G98" s="8">
        <v>0</v>
      </c>
      <c r="J98" s="183"/>
      <c r="K98" s="182"/>
    </row>
    <row r="99" spans="1:13" ht="15">
      <c r="A99" s="49"/>
      <c r="B99" s="68">
        <v>3</v>
      </c>
      <c r="C99" s="336" t="s">
        <v>448</v>
      </c>
      <c r="D99" s="338"/>
      <c r="E99" s="47"/>
      <c r="F99" s="47"/>
      <c r="G99" s="271">
        <v>2000000</v>
      </c>
      <c r="J99" s="182"/>
      <c r="K99" s="182"/>
      <c r="L99" s="182"/>
      <c r="M99" s="182"/>
    </row>
    <row r="100" spans="1:13" ht="15">
      <c r="A100" s="49"/>
      <c r="B100" s="68"/>
      <c r="C100" s="336" t="s">
        <v>563</v>
      </c>
      <c r="D100" s="338"/>
      <c r="E100" s="224"/>
      <c r="F100" s="224"/>
      <c r="G100" s="10">
        <v>0</v>
      </c>
      <c r="J100" s="182"/>
      <c r="K100" s="182"/>
      <c r="L100" s="182"/>
      <c r="M100" s="182"/>
    </row>
    <row r="101" spans="1:13" ht="15">
      <c r="A101" s="49"/>
      <c r="B101" s="68"/>
      <c r="C101" s="336" t="s">
        <v>442</v>
      </c>
      <c r="D101" s="338"/>
      <c r="E101" s="47"/>
      <c r="F101" s="47"/>
      <c r="G101" s="10">
        <v>0</v>
      </c>
      <c r="J101" s="182"/>
      <c r="K101" s="182"/>
      <c r="L101" s="182"/>
      <c r="M101" s="182"/>
    </row>
    <row r="102" spans="1:13" ht="15">
      <c r="A102" s="49"/>
      <c r="B102" s="68">
        <v>7</v>
      </c>
      <c r="C102" s="336" t="s">
        <v>449</v>
      </c>
      <c r="D102" s="338"/>
      <c r="E102" s="47"/>
      <c r="F102" s="47"/>
      <c r="G102" s="10">
        <v>25000</v>
      </c>
      <c r="J102" s="366"/>
      <c r="K102" s="366"/>
      <c r="L102" s="182"/>
      <c r="M102" s="182"/>
    </row>
    <row r="103" spans="1:7" ht="15">
      <c r="A103" s="49"/>
      <c r="B103" s="29"/>
      <c r="C103" s="329" t="s">
        <v>360</v>
      </c>
      <c r="D103" s="331"/>
      <c r="E103" s="68" t="s">
        <v>14</v>
      </c>
      <c r="F103" s="68" t="s">
        <v>14</v>
      </c>
      <c r="G103" s="179">
        <f>SUM(G98:G102)</f>
        <v>2025000</v>
      </c>
    </row>
    <row r="104" spans="1:7" ht="15">
      <c r="A104" s="49"/>
      <c r="B104" s="49"/>
      <c r="C104" s="49"/>
      <c r="D104" s="49"/>
      <c r="E104" s="49"/>
      <c r="F104" s="49"/>
      <c r="G104" s="49"/>
    </row>
    <row r="105" spans="1:7" ht="16.5" customHeight="1">
      <c r="A105" s="49"/>
      <c r="B105" s="49"/>
      <c r="C105" s="361" t="s">
        <v>568</v>
      </c>
      <c r="D105" s="361"/>
      <c r="E105" s="361"/>
      <c r="F105" s="361"/>
      <c r="G105" s="361"/>
    </row>
    <row r="106" spans="1:7" ht="15">
      <c r="A106" s="49"/>
      <c r="B106" s="365" t="s">
        <v>338</v>
      </c>
      <c r="C106" s="365"/>
      <c r="D106" s="363">
        <v>851</v>
      </c>
      <c r="E106" s="363"/>
      <c r="F106" s="363"/>
      <c r="G106" s="363"/>
    </row>
    <row r="107" spans="1:7" ht="15">
      <c r="A107" s="49"/>
      <c r="B107" s="365" t="s">
        <v>339</v>
      </c>
      <c r="C107" s="365"/>
      <c r="D107" s="337" t="s">
        <v>340</v>
      </c>
      <c r="E107" s="337"/>
      <c r="F107" s="337"/>
      <c r="G107" s="337"/>
    </row>
    <row r="108" spans="1:7" ht="15">
      <c r="A108" s="49"/>
      <c r="B108" s="49"/>
      <c r="C108" s="49"/>
      <c r="D108" s="49"/>
      <c r="E108" s="49"/>
      <c r="F108" s="49"/>
      <c r="G108" s="49"/>
    </row>
    <row r="109" spans="1:7" ht="89.25">
      <c r="A109" s="49"/>
      <c r="B109" s="68" t="s">
        <v>30</v>
      </c>
      <c r="C109" s="341" t="s">
        <v>362</v>
      </c>
      <c r="D109" s="343"/>
      <c r="E109" s="68" t="s">
        <v>452</v>
      </c>
      <c r="F109" s="68" t="s">
        <v>453</v>
      </c>
      <c r="G109" s="68" t="s">
        <v>454</v>
      </c>
    </row>
    <row r="110" spans="1:7" ht="15">
      <c r="A110" s="49"/>
      <c r="B110" s="68">
        <v>1</v>
      </c>
      <c r="C110" s="341">
        <v>2</v>
      </c>
      <c r="D110" s="343"/>
      <c r="E110" s="68">
        <v>3</v>
      </c>
      <c r="F110" s="68">
        <v>4</v>
      </c>
      <c r="G110" s="68">
        <v>5</v>
      </c>
    </row>
    <row r="111" spans="1:7" ht="15">
      <c r="A111" s="49"/>
      <c r="B111" s="68">
        <v>1</v>
      </c>
      <c r="C111" s="336" t="s">
        <v>544</v>
      </c>
      <c r="D111" s="338"/>
      <c r="E111" s="68"/>
      <c r="F111" s="68"/>
      <c r="G111" s="40">
        <v>0</v>
      </c>
    </row>
    <row r="112" spans="1:7" ht="15">
      <c r="A112" s="49"/>
      <c r="B112" s="68">
        <v>2</v>
      </c>
      <c r="C112" s="336" t="s">
        <v>569</v>
      </c>
      <c r="D112" s="338"/>
      <c r="E112" s="68"/>
      <c r="F112" s="68"/>
      <c r="G112" s="238">
        <v>661000</v>
      </c>
    </row>
    <row r="113" spans="1:7" ht="15">
      <c r="A113" s="49"/>
      <c r="B113" s="29"/>
      <c r="C113" s="329" t="s">
        <v>360</v>
      </c>
      <c r="D113" s="331"/>
      <c r="E113" s="68"/>
      <c r="F113" s="68" t="s">
        <v>14</v>
      </c>
      <c r="G113" s="184">
        <f>G112+G111</f>
        <v>661000</v>
      </c>
    </row>
    <row r="114" spans="1:7" ht="15">
      <c r="A114" s="49"/>
      <c r="B114" s="150"/>
      <c r="C114" s="229"/>
      <c r="D114" s="229"/>
      <c r="E114" s="231"/>
      <c r="F114" s="231"/>
      <c r="G114" s="186"/>
    </row>
    <row r="115" spans="1:7" ht="15">
      <c r="A115" s="49"/>
      <c r="B115" s="150"/>
      <c r="C115" s="229"/>
      <c r="D115" s="229"/>
      <c r="E115" s="231"/>
      <c r="F115" s="231"/>
      <c r="G115" s="186"/>
    </row>
    <row r="116" spans="1:7" ht="29.25" customHeight="1">
      <c r="A116" s="49"/>
      <c r="B116" s="150"/>
      <c r="C116" s="364" t="s">
        <v>572</v>
      </c>
      <c r="D116" s="364"/>
      <c r="E116" s="364"/>
      <c r="F116" s="364"/>
      <c r="G116" s="364"/>
    </row>
    <row r="117" spans="1:7" ht="15">
      <c r="A117" s="49"/>
      <c r="B117" s="49"/>
      <c r="C117" s="49"/>
      <c r="D117" s="49"/>
      <c r="E117" s="49"/>
      <c r="F117" s="49"/>
      <c r="G117" s="49"/>
    </row>
    <row r="118" spans="1:7" ht="51">
      <c r="A118" s="49"/>
      <c r="B118" s="68" t="s">
        <v>30</v>
      </c>
      <c r="C118" s="341" t="s">
        <v>362</v>
      </c>
      <c r="D118" s="343"/>
      <c r="E118" s="68" t="s">
        <v>571</v>
      </c>
      <c r="F118" s="68" t="s">
        <v>446</v>
      </c>
      <c r="G118" s="68" t="s">
        <v>413</v>
      </c>
    </row>
    <row r="119" spans="1:7" ht="15">
      <c r="A119" s="49"/>
      <c r="B119" s="68">
        <v>1</v>
      </c>
      <c r="C119" s="341">
        <v>2</v>
      </c>
      <c r="D119" s="343"/>
      <c r="E119" s="68">
        <v>3</v>
      </c>
      <c r="F119" s="68">
        <v>4</v>
      </c>
      <c r="G119" s="68">
        <v>5</v>
      </c>
    </row>
    <row r="120" spans="1:7" ht="15">
      <c r="A120" s="49"/>
      <c r="B120" s="68">
        <v>1</v>
      </c>
      <c r="C120" s="336" t="s">
        <v>570</v>
      </c>
      <c r="D120" s="338"/>
      <c r="E120" s="227"/>
      <c r="F120" s="227"/>
      <c r="G120" s="239">
        <v>0</v>
      </c>
    </row>
    <row r="121" spans="1:7" ht="15">
      <c r="A121" s="2"/>
      <c r="B121" s="29"/>
      <c r="C121" s="329" t="s">
        <v>360</v>
      </c>
      <c r="D121" s="331"/>
      <c r="E121" s="68" t="s">
        <v>14</v>
      </c>
      <c r="F121" s="68" t="s">
        <v>14</v>
      </c>
      <c r="G121" s="179">
        <f>SUM(G120:G120)</f>
        <v>0</v>
      </c>
    </row>
  </sheetData>
  <sheetProtection/>
  <mergeCells count="81">
    <mergeCell ref="C7:D7"/>
    <mergeCell ref="C8:D8"/>
    <mergeCell ref="C9:D9"/>
    <mergeCell ref="B1:G1"/>
    <mergeCell ref="B3:C3"/>
    <mergeCell ref="D3:G3"/>
    <mergeCell ref="B4:C4"/>
    <mergeCell ref="D4:G4"/>
    <mergeCell ref="C6:D6"/>
    <mergeCell ref="C10:D10"/>
    <mergeCell ref="C11:D11"/>
    <mergeCell ref="C12:D12"/>
    <mergeCell ref="C13:D13"/>
    <mergeCell ref="B15:G15"/>
    <mergeCell ref="B17:C17"/>
    <mergeCell ref="D17:G17"/>
    <mergeCell ref="B18:C18"/>
    <mergeCell ref="D18:G18"/>
    <mergeCell ref="B20:G20"/>
    <mergeCell ref="B35:G35"/>
    <mergeCell ref="C37:D37"/>
    <mergeCell ref="C38:D38"/>
    <mergeCell ref="C39:D39"/>
    <mergeCell ref="C40:D40"/>
    <mergeCell ref="C41:D41"/>
    <mergeCell ref="B43:G43"/>
    <mergeCell ref="B58:G58"/>
    <mergeCell ref="C60:D60"/>
    <mergeCell ref="C61:D61"/>
    <mergeCell ref="C62:D62"/>
    <mergeCell ref="C63:D63"/>
    <mergeCell ref="C64:D64"/>
    <mergeCell ref="B66:G66"/>
    <mergeCell ref="C68:D68"/>
    <mergeCell ref="C69:D69"/>
    <mergeCell ref="C70:D70"/>
    <mergeCell ref="C86:E86"/>
    <mergeCell ref="C71:D71"/>
    <mergeCell ref="C73:D73"/>
    <mergeCell ref="C74:D74"/>
    <mergeCell ref="C75:D75"/>
    <mergeCell ref="C77:D77"/>
    <mergeCell ref="C78:D78"/>
    <mergeCell ref="C76:D76"/>
    <mergeCell ref="C87:E87"/>
    <mergeCell ref="C88:E88"/>
    <mergeCell ref="C89:E89"/>
    <mergeCell ref="C91:E91"/>
    <mergeCell ref="B80:G80"/>
    <mergeCell ref="C82:E82"/>
    <mergeCell ref="C83:E83"/>
    <mergeCell ref="C84:E84"/>
    <mergeCell ref="C85:E85"/>
    <mergeCell ref="C90:E90"/>
    <mergeCell ref="C99:D99"/>
    <mergeCell ref="C102:D102"/>
    <mergeCell ref="J102:K102"/>
    <mergeCell ref="C103:D103"/>
    <mergeCell ref="C101:D101"/>
    <mergeCell ref="C92:E92"/>
    <mergeCell ref="B94:G94"/>
    <mergeCell ref="C96:D96"/>
    <mergeCell ref="C100:D100"/>
    <mergeCell ref="C105:G105"/>
    <mergeCell ref="C111:D111"/>
    <mergeCell ref="C118:D118"/>
    <mergeCell ref="B106:C106"/>
    <mergeCell ref="D106:G106"/>
    <mergeCell ref="B107:C107"/>
    <mergeCell ref="D107:G107"/>
    <mergeCell ref="C109:D109"/>
    <mergeCell ref="C72:D72"/>
    <mergeCell ref="C110:D110"/>
    <mergeCell ref="C121:D121"/>
    <mergeCell ref="C116:G116"/>
    <mergeCell ref="C119:D119"/>
    <mergeCell ref="C120:D120"/>
    <mergeCell ref="C112:D112"/>
    <mergeCell ref="C113:D113"/>
    <mergeCell ref="C97:D97"/>
    <mergeCell ref="C98:D98"/>
  </mergeCells>
  <printOptions/>
  <pageMargins left="0.7" right="0.7" top="0.75" bottom="0.75" header="0.3" footer="0.3"/>
  <pageSetup horizontalDpi="600" verticalDpi="600" orientation="portrait" paperSize="9" scale="85" r:id="rId1"/>
</worksheet>
</file>

<file path=xl/worksheets/sheet7.xml><?xml version="1.0" encoding="utf-8"?>
<worksheet xmlns="http://schemas.openxmlformats.org/spreadsheetml/2006/main" xmlns:r="http://schemas.openxmlformats.org/officeDocument/2006/relationships">
  <dimension ref="A1:M140"/>
  <sheetViews>
    <sheetView zoomScalePageLayoutView="0" workbookViewId="0" topLeftCell="A102">
      <selection activeCell="N92" sqref="N92"/>
    </sheetView>
  </sheetViews>
  <sheetFormatPr defaultColWidth="9.140625" defaultRowHeight="15"/>
  <cols>
    <col min="1" max="1" width="4.140625" style="1" customWidth="1"/>
    <col min="2" max="2" width="5.7109375" style="1" bestFit="1" customWidth="1"/>
    <col min="3" max="3" width="16.7109375" style="1" customWidth="1"/>
    <col min="4" max="4" width="17.8515625" style="1" customWidth="1"/>
    <col min="5" max="6" width="9.140625" style="1" customWidth="1"/>
    <col min="7" max="7" width="15.28125" style="1" customWidth="1"/>
    <col min="8" max="16384" width="9.140625" style="1" customWidth="1"/>
  </cols>
  <sheetData>
    <row r="1" spans="1:7" ht="15">
      <c r="A1" s="49"/>
      <c r="B1" s="49"/>
      <c r="C1" s="49"/>
      <c r="D1" s="49"/>
      <c r="E1" s="49"/>
      <c r="F1" s="49"/>
      <c r="G1" s="49"/>
    </row>
    <row r="2" spans="1:7" ht="26.25" customHeight="1">
      <c r="A2" s="49"/>
      <c r="B2" s="364" t="s">
        <v>450</v>
      </c>
      <c r="C2" s="364"/>
      <c r="D2" s="364"/>
      <c r="E2" s="364"/>
      <c r="F2" s="364"/>
      <c r="G2" s="364"/>
    </row>
    <row r="3" spans="1:7" ht="15">
      <c r="A3" s="49"/>
      <c r="B3" s="49"/>
      <c r="C3" s="49"/>
      <c r="D3" s="49"/>
      <c r="E3" s="49"/>
      <c r="F3" s="49"/>
      <c r="G3" s="49"/>
    </row>
    <row r="4" spans="1:9" ht="18" customHeight="1">
      <c r="A4" s="49"/>
      <c r="B4" s="365" t="s">
        <v>338</v>
      </c>
      <c r="C4" s="365"/>
      <c r="D4" s="363">
        <v>831</v>
      </c>
      <c r="E4" s="363"/>
      <c r="F4" s="363"/>
      <c r="G4" s="363"/>
      <c r="H4" s="156"/>
      <c r="I4" s="156"/>
    </row>
    <row r="5" spans="1:9" ht="26.25" customHeight="1">
      <c r="A5" s="49"/>
      <c r="B5" s="365" t="s">
        <v>339</v>
      </c>
      <c r="C5" s="365"/>
      <c r="D5" s="337" t="s">
        <v>451</v>
      </c>
      <c r="E5" s="337"/>
      <c r="F5" s="337"/>
      <c r="G5" s="337"/>
      <c r="H5" s="156"/>
      <c r="I5" s="156"/>
    </row>
    <row r="6" spans="1:7" ht="15">
      <c r="A6" s="49"/>
      <c r="B6" s="49"/>
      <c r="C6" s="49"/>
      <c r="D6" s="49"/>
      <c r="E6" s="49"/>
      <c r="F6" s="49"/>
      <c r="G6" s="49"/>
    </row>
    <row r="7" spans="1:7" ht="89.25">
      <c r="A7" s="49"/>
      <c r="B7" s="68" t="s">
        <v>30</v>
      </c>
      <c r="C7" s="341" t="s">
        <v>362</v>
      </c>
      <c r="D7" s="343"/>
      <c r="E7" s="68" t="s">
        <v>452</v>
      </c>
      <c r="F7" s="68" t="s">
        <v>453</v>
      </c>
      <c r="G7" s="68" t="s">
        <v>454</v>
      </c>
    </row>
    <row r="8" spans="1:7" ht="15">
      <c r="A8" s="49"/>
      <c r="B8" s="68">
        <v>1</v>
      </c>
      <c r="C8" s="341">
        <v>2</v>
      </c>
      <c r="D8" s="343"/>
      <c r="E8" s="68">
        <v>3</v>
      </c>
      <c r="F8" s="68">
        <v>4</v>
      </c>
      <c r="G8" s="68">
        <v>5</v>
      </c>
    </row>
    <row r="9" spans="1:7" ht="16.5" customHeight="1">
      <c r="A9" s="49"/>
      <c r="B9" s="68"/>
      <c r="C9" s="336" t="s">
        <v>455</v>
      </c>
      <c r="D9" s="338"/>
      <c r="E9" s="68"/>
      <c r="F9" s="68"/>
      <c r="G9" s="168">
        <v>0</v>
      </c>
    </row>
    <row r="10" spans="1:7" ht="15">
      <c r="A10" s="49"/>
      <c r="B10" s="29"/>
      <c r="C10" s="329" t="s">
        <v>360</v>
      </c>
      <c r="D10" s="331"/>
      <c r="E10" s="68"/>
      <c r="F10" s="68" t="s">
        <v>14</v>
      </c>
      <c r="G10" s="184">
        <f>G9</f>
        <v>0</v>
      </c>
    </row>
    <row r="11" spans="1:7" ht="15">
      <c r="A11" s="49"/>
      <c r="B11" s="150"/>
      <c r="C11" s="185"/>
      <c r="D11" s="185"/>
      <c r="E11" s="48"/>
      <c r="F11" s="48"/>
      <c r="G11" s="186"/>
    </row>
    <row r="12" spans="1:7" ht="15">
      <c r="A12" s="49"/>
      <c r="B12" s="365" t="s">
        <v>338</v>
      </c>
      <c r="C12" s="365"/>
      <c r="D12" s="363">
        <v>853</v>
      </c>
      <c r="E12" s="363"/>
      <c r="F12" s="363"/>
      <c r="G12" s="363"/>
    </row>
    <row r="13" spans="1:7" ht="24" customHeight="1">
      <c r="A13" s="49"/>
      <c r="B13" s="365" t="s">
        <v>339</v>
      </c>
      <c r="C13" s="365"/>
      <c r="D13" s="337" t="s">
        <v>451</v>
      </c>
      <c r="E13" s="337"/>
      <c r="F13" s="337"/>
      <c r="G13" s="337"/>
    </row>
    <row r="14" spans="1:7" ht="15">
      <c r="A14" s="49"/>
      <c r="B14" s="49"/>
      <c r="C14" s="49"/>
      <c r="D14" s="49"/>
      <c r="E14" s="49"/>
      <c r="F14" s="49"/>
      <c r="G14" s="49"/>
    </row>
    <row r="15" spans="1:7" ht="89.25">
      <c r="A15" s="49"/>
      <c r="B15" s="68" t="s">
        <v>30</v>
      </c>
      <c r="C15" s="341" t="s">
        <v>362</v>
      </c>
      <c r="D15" s="343"/>
      <c r="E15" s="68" t="s">
        <v>452</v>
      </c>
      <c r="F15" s="68" t="s">
        <v>453</v>
      </c>
      <c r="G15" s="68" t="s">
        <v>454</v>
      </c>
    </row>
    <row r="16" spans="1:7" ht="15">
      <c r="A16" s="49"/>
      <c r="B16" s="68">
        <v>1</v>
      </c>
      <c r="C16" s="341">
        <v>2</v>
      </c>
      <c r="D16" s="343"/>
      <c r="E16" s="68">
        <v>3</v>
      </c>
      <c r="F16" s="68">
        <v>4</v>
      </c>
      <c r="G16" s="68">
        <v>5</v>
      </c>
    </row>
    <row r="17" spans="1:7" ht="16.5" customHeight="1">
      <c r="A17" s="49"/>
      <c r="B17" s="68"/>
      <c r="C17" s="336" t="s">
        <v>455</v>
      </c>
      <c r="D17" s="338"/>
      <c r="E17" s="68"/>
      <c r="F17" s="68"/>
      <c r="G17" s="168">
        <v>0</v>
      </c>
    </row>
    <row r="18" spans="1:7" ht="15">
      <c r="A18" s="49"/>
      <c r="B18" s="29"/>
      <c r="C18" s="329" t="s">
        <v>360</v>
      </c>
      <c r="D18" s="331"/>
      <c r="E18" s="68"/>
      <c r="F18" s="68" t="s">
        <v>14</v>
      </c>
      <c r="G18" s="184">
        <f>G17</f>
        <v>0</v>
      </c>
    </row>
    <row r="19" spans="1:7" ht="23.25" customHeight="1">
      <c r="A19" s="49"/>
      <c r="B19" s="150"/>
      <c r="C19" s="185"/>
      <c r="D19" s="185"/>
      <c r="E19" s="48"/>
      <c r="F19" s="48"/>
      <c r="G19" s="186"/>
    </row>
    <row r="20" spans="1:7" ht="27.75" customHeight="1">
      <c r="A20" s="49"/>
      <c r="B20" s="364" t="s">
        <v>456</v>
      </c>
      <c r="C20" s="364"/>
      <c r="D20" s="364"/>
      <c r="E20" s="364"/>
      <c r="F20" s="364"/>
      <c r="G20" s="364"/>
    </row>
    <row r="21" spans="1:7" ht="15">
      <c r="A21" s="49"/>
      <c r="B21" s="49"/>
      <c r="C21" s="49"/>
      <c r="D21" s="49"/>
      <c r="E21" s="49"/>
      <c r="F21" s="49"/>
      <c r="G21" s="49"/>
    </row>
    <row r="22" spans="1:7" ht="17.25" customHeight="1">
      <c r="A22" s="49"/>
      <c r="B22" s="365" t="s">
        <v>338</v>
      </c>
      <c r="C22" s="365"/>
      <c r="D22" s="363">
        <v>244</v>
      </c>
      <c r="E22" s="363"/>
      <c r="F22" s="363"/>
      <c r="G22" s="363"/>
    </row>
    <row r="23" spans="1:9" ht="27.75" customHeight="1">
      <c r="A23" s="49"/>
      <c r="B23" s="365" t="s">
        <v>339</v>
      </c>
      <c r="C23" s="365"/>
      <c r="D23" s="337" t="s">
        <v>451</v>
      </c>
      <c r="E23" s="337"/>
      <c r="F23" s="337"/>
      <c r="G23" s="337"/>
      <c r="H23" s="156"/>
      <c r="I23" s="156"/>
    </row>
    <row r="24" spans="1:7" ht="15">
      <c r="A24" s="49"/>
      <c r="B24" s="49"/>
      <c r="C24" s="49"/>
      <c r="D24" s="49"/>
      <c r="E24" s="49"/>
      <c r="F24" s="49"/>
      <c r="G24" s="49"/>
    </row>
    <row r="25" spans="1:7" ht="51">
      <c r="A25" s="49"/>
      <c r="B25" s="68" t="s">
        <v>30</v>
      </c>
      <c r="C25" s="341" t="s">
        <v>0</v>
      </c>
      <c r="D25" s="343"/>
      <c r="E25" s="68" t="s">
        <v>389</v>
      </c>
      <c r="F25" s="68" t="s">
        <v>390</v>
      </c>
      <c r="G25" s="68" t="s">
        <v>391</v>
      </c>
    </row>
    <row r="26" spans="1:7" ht="15">
      <c r="A26" s="49"/>
      <c r="B26" s="68">
        <v>1</v>
      </c>
      <c r="C26" s="341">
        <v>2</v>
      </c>
      <c r="D26" s="343"/>
      <c r="E26" s="68">
        <v>3</v>
      </c>
      <c r="F26" s="68">
        <v>4</v>
      </c>
      <c r="G26" s="68">
        <v>5</v>
      </c>
    </row>
    <row r="27" spans="1:7" ht="15">
      <c r="A27" s="49"/>
      <c r="B27" s="68">
        <v>1</v>
      </c>
      <c r="C27" s="336"/>
      <c r="D27" s="338"/>
      <c r="E27" s="8"/>
      <c r="F27" s="68"/>
      <c r="G27" s="8">
        <f>E27*F27</f>
        <v>0</v>
      </c>
    </row>
    <row r="28" spans="1:7" ht="15">
      <c r="A28" s="49"/>
      <c r="B28" s="29"/>
      <c r="C28" s="329" t="s">
        <v>360</v>
      </c>
      <c r="D28" s="331"/>
      <c r="E28" s="68" t="s">
        <v>14</v>
      </c>
      <c r="F28" s="68" t="s">
        <v>14</v>
      </c>
      <c r="G28" s="167">
        <f>SUM(G27:G27)</f>
        <v>0</v>
      </c>
    </row>
    <row r="29" spans="1:7" ht="15">
      <c r="A29" s="49"/>
      <c r="B29" s="49"/>
      <c r="C29" s="49"/>
      <c r="D29" s="49"/>
      <c r="E29" s="49"/>
      <c r="F29" s="49"/>
      <c r="G29" s="49"/>
    </row>
    <row r="30" spans="1:7" ht="15">
      <c r="A30" s="49"/>
      <c r="B30" s="370" t="s">
        <v>397</v>
      </c>
      <c r="C30" s="370"/>
      <c r="D30" s="370"/>
      <c r="E30" s="370"/>
      <c r="F30" s="370"/>
      <c r="G30" s="370"/>
    </row>
    <row r="31" spans="1:7" ht="15">
      <c r="A31" s="49"/>
      <c r="B31" s="49"/>
      <c r="C31" s="49"/>
      <c r="D31" s="49"/>
      <c r="E31" s="49"/>
      <c r="F31" s="49"/>
      <c r="G31" s="49"/>
    </row>
    <row r="32" spans="1:7" ht="15">
      <c r="A32" s="49"/>
      <c r="B32" s="365" t="s">
        <v>338</v>
      </c>
      <c r="C32" s="365"/>
      <c r="D32" s="363">
        <v>244</v>
      </c>
      <c r="E32" s="363"/>
      <c r="F32" s="363"/>
      <c r="G32" s="363"/>
    </row>
    <row r="33" spans="1:7" ht="27" customHeight="1">
      <c r="A33" s="49"/>
      <c r="B33" s="370" t="s">
        <v>339</v>
      </c>
      <c r="C33" s="370"/>
      <c r="D33" s="337" t="s">
        <v>451</v>
      </c>
      <c r="E33" s="337"/>
      <c r="F33" s="337"/>
      <c r="G33" s="337"/>
    </row>
    <row r="34" spans="1:7" ht="15">
      <c r="A34" s="49"/>
      <c r="B34" s="49"/>
      <c r="C34" s="49"/>
      <c r="D34" s="49"/>
      <c r="E34" s="49"/>
      <c r="F34" s="49"/>
      <c r="G34" s="49"/>
    </row>
    <row r="35" spans="1:7" ht="15">
      <c r="A35" s="49"/>
      <c r="B35" s="365" t="s">
        <v>398</v>
      </c>
      <c r="C35" s="365"/>
      <c r="D35" s="365"/>
      <c r="E35" s="365"/>
      <c r="F35" s="365"/>
      <c r="G35" s="365"/>
    </row>
    <row r="36" spans="1:7" ht="15">
      <c r="A36" s="49"/>
      <c r="B36" s="49"/>
      <c r="C36" s="49"/>
      <c r="D36" s="49"/>
      <c r="E36" s="49"/>
      <c r="F36" s="49"/>
      <c r="G36" s="49"/>
    </row>
    <row r="37" spans="1:7" ht="51">
      <c r="A37" s="49"/>
      <c r="B37" s="68" t="s">
        <v>30</v>
      </c>
      <c r="C37" s="68" t="s">
        <v>362</v>
      </c>
      <c r="D37" s="68" t="s">
        <v>399</v>
      </c>
      <c r="E37" s="68" t="s">
        <v>400</v>
      </c>
      <c r="F37" s="68" t="s">
        <v>401</v>
      </c>
      <c r="G37" s="68" t="s">
        <v>366</v>
      </c>
    </row>
    <row r="38" spans="1:7" ht="15">
      <c r="A38" s="49"/>
      <c r="B38" s="68">
        <v>1</v>
      </c>
      <c r="C38" s="68">
        <v>2</v>
      </c>
      <c r="D38" s="68">
        <v>3</v>
      </c>
      <c r="E38" s="68">
        <v>4</v>
      </c>
      <c r="F38" s="68">
        <v>5</v>
      </c>
      <c r="G38" s="68">
        <v>6</v>
      </c>
    </row>
    <row r="39" spans="1:7" ht="15">
      <c r="A39" s="49"/>
      <c r="B39" s="68">
        <v>1</v>
      </c>
      <c r="C39" s="70"/>
      <c r="D39" s="68"/>
      <c r="E39" s="68"/>
      <c r="F39" s="166"/>
      <c r="G39" s="187">
        <v>0</v>
      </c>
    </row>
    <row r="40" spans="1:7" ht="15">
      <c r="A40" s="49"/>
      <c r="B40" s="29"/>
      <c r="C40" s="68" t="s">
        <v>360</v>
      </c>
      <c r="D40" s="29" t="s">
        <v>14</v>
      </c>
      <c r="E40" s="68" t="s">
        <v>14</v>
      </c>
      <c r="F40" s="68" t="s">
        <v>14</v>
      </c>
      <c r="G40" s="188">
        <f>SUM(G39:G39)</f>
        <v>0</v>
      </c>
    </row>
    <row r="41" spans="1:7" ht="15">
      <c r="A41" s="49"/>
      <c r="B41" s="49"/>
      <c r="C41" s="49"/>
      <c r="D41" s="49"/>
      <c r="E41" s="49"/>
      <c r="F41" s="49"/>
      <c r="G41" s="49"/>
    </row>
    <row r="42" spans="1:7" ht="15">
      <c r="A42" s="49"/>
      <c r="B42" s="365" t="s">
        <v>414</v>
      </c>
      <c r="C42" s="365"/>
      <c r="D42" s="365"/>
      <c r="E42" s="365"/>
      <c r="F42" s="365"/>
      <c r="G42" s="365"/>
    </row>
    <row r="43" spans="1:7" ht="15">
      <c r="A43" s="49"/>
      <c r="B43" s="49"/>
      <c r="C43" s="49"/>
      <c r="D43" s="49"/>
      <c r="E43" s="49"/>
      <c r="F43" s="49"/>
      <c r="G43" s="49"/>
    </row>
    <row r="44" spans="1:7" ht="51">
      <c r="A44" s="49"/>
      <c r="B44" s="68" t="s">
        <v>30</v>
      </c>
      <c r="C44" s="68" t="s">
        <v>0</v>
      </c>
      <c r="D44" s="68" t="s">
        <v>415</v>
      </c>
      <c r="E44" s="68" t="s">
        <v>416</v>
      </c>
      <c r="F44" s="68" t="s">
        <v>417</v>
      </c>
      <c r="G44" s="68" t="s">
        <v>366</v>
      </c>
    </row>
    <row r="45" spans="1:7" ht="15">
      <c r="A45" s="49"/>
      <c r="B45" s="68">
        <v>1</v>
      </c>
      <c r="C45" s="68">
        <v>2</v>
      </c>
      <c r="D45" s="68">
        <v>3</v>
      </c>
      <c r="E45" s="68">
        <v>4</v>
      </c>
      <c r="F45" s="68">
        <v>5</v>
      </c>
      <c r="G45" s="68">
        <v>6</v>
      </c>
    </row>
    <row r="46" spans="1:7" ht="21" customHeight="1">
      <c r="A46" s="49"/>
      <c r="B46" s="68">
        <v>1</v>
      </c>
      <c r="C46" s="70" t="s">
        <v>457</v>
      </c>
      <c r="D46" s="68"/>
      <c r="E46" s="68"/>
      <c r="F46" s="68"/>
      <c r="G46" s="8"/>
    </row>
    <row r="47" spans="1:7" ht="38.25" customHeight="1">
      <c r="A47" s="49"/>
      <c r="B47" s="68">
        <v>2</v>
      </c>
      <c r="C47" s="70" t="s">
        <v>458</v>
      </c>
      <c r="D47" s="68"/>
      <c r="E47" s="68"/>
      <c r="F47" s="68"/>
      <c r="G47" s="8"/>
    </row>
    <row r="48" spans="1:7" ht="23.25" customHeight="1">
      <c r="A48" s="49"/>
      <c r="B48" s="68">
        <v>3</v>
      </c>
      <c r="C48" s="70" t="s">
        <v>459</v>
      </c>
      <c r="D48" s="68"/>
      <c r="E48" s="68"/>
      <c r="F48" s="68"/>
      <c r="G48" s="8"/>
    </row>
    <row r="49" spans="1:7" ht="15">
      <c r="A49" s="49"/>
      <c r="B49" s="29"/>
      <c r="C49" s="68" t="s">
        <v>360</v>
      </c>
      <c r="D49" s="68" t="s">
        <v>14</v>
      </c>
      <c r="E49" s="68" t="s">
        <v>14</v>
      </c>
      <c r="F49" s="68" t="s">
        <v>14</v>
      </c>
      <c r="G49" s="178">
        <f>SUM(G46:G48)</f>
        <v>0</v>
      </c>
    </row>
    <row r="50" spans="1:7" ht="15">
      <c r="A50" s="49"/>
      <c r="B50" s="49"/>
      <c r="C50" s="49"/>
      <c r="D50" s="49"/>
      <c r="E50" s="49"/>
      <c r="F50" s="49"/>
      <c r="G50" s="49"/>
    </row>
    <row r="51" spans="1:7" ht="15">
      <c r="A51" s="49"/>
      <c r="B51" s="367" t="s">
        <v>426</v>
      </c>
      <c r="C51" s="367"/>
      <c r="D51" s="367"/>
      <c r="E51" s="367"/>
      <c r="F51" s="367"/>
      <c r="G51" s="367"/>
    </row>
    <row r="52" spans="1:7" ht="15">
      <c r="A52" s="49"/>
      <c r="B52" s="49"/>
      <c r="C52" s="49"/>
      <c r="D52" s="49"/>
      <c r="E52" s="49"/>
      <c r="F52" s="49"/>
      <c r="G52" s="49"/>
    </row>
    <row r="53" spans="1:7" ht="38.25">
      <c r="A53" s="49"/>
      <c r="B53" s="68" t="s">
        <v>30</v>
      </c>
      <c r="C53" s="341" t="s">
        <v>362</v>
      </c>
      <c r="D53" s="343"/>
      <c r="E53" s="68" t="s">
        <v>427</v>
      </c>
      <c r="F53" s="68" t="s">
        <v>428</v>
      </c>
      <c r="G53" s="68" t="s">
        <v>429</v>
      </c>
    </row>
    <row r="54" spans="1:10" ht="15">
      <c r="A54" s="49"/>
      <c r="B54" s="68">
        <v>1</v>
      </c>
      <c r="C54" s="341">
        <v>2</v>
      </c>
      <c r="D54" s="343"/>
      <c r="E54" s="68">
        <v>3</v>
      </c>
      <c r="F54" s="68">
        <v>4</v>
      </c>
      <c r="G54" s="68">
        <v>5</v>
      </c>
      <c r="J54" s="182"/>
    </row>
    <row r="55" spans="1:10" ht="15">
      <c r="A55" s="49"/>
      <c r="B55" s="68">
        <v>1</v>
      </c>
      <c r="C55" s="336" t="s">
        <v>460</v>
      </c>
      <c r="D55" s="338"/>
      <c r="E55" s="68">
        <v>1</v>
      </c>
      <c r="F55" s="68">
        <v>1</v>
      </c>
      <c r="G55" s="8">
        <v>0</v>
      </c>
      <c r="J55" s="189"/>
    </row>
    <row r="56" spans="1:10" ht="15">
      <c r="A56" s="49"/>
      <c r="B56" s="68">
        <v>3</v>
      </c>
      <c r="C56" s="336" t="s">
        <v>461</v>
      </c>
      <c r="D56" s="338"/>
      <c r="E56" s="29"/>
      <c r="F56" s="68"/>
      <c r="G56" s="8">
        <v>0</v>
      </c>
      <c r="J56" s="182"/>
    </row>
    <row r="57" spans="1:10" ht="15" hidden="1">
      <c r="A57" s="49"/>
      <c r="B57" s="68">
        <v>4</v>
      </c>
      <c r="C57" s="336"/>
      <c r="D57" s="338"/>
      <c r="E57" s="29"/>
      <c r="F57" s="68"/>
      <c r="G57" s="8"/>
      <c r="J57" s="190"/>
    </row>
    <row r="58" spans="1:10" ht="15" hidden="1">
      <c r="A58" s="49"/>
      <c r="B58" s="68">
        <v>5</v>
      </c>
      <c r="C58" s="336"/>
      <c r="D58" s="338"/>
      <c r="E58" s="29"/>
      <c r="F58" s="68"/>
      <c r="G58" s="8"/>
      <c r="J58" s="182"/>
    </row>
    <row r="59" spans="1:10" ht="15" hidden="1">
      <c r="A59" s="49"/>
      <c r="B59" s="68">
        <v>6</v>
      </c>
      <c r="C59" s="336"/>
      <c r="D59" s="338"/>
      <c r="E59" s="29"/>
      <c r="F59" s="68"/>
      <c r="G59" s="8"/>
      <c r="J59" s="182"/>
    </row>
    <row r="60" spans="1:10" ht="15">
      <c r="A60" s="49"/>
      <c r="B60" s="29"/>
      <c r="C60" s="329" t="s">
        <v>360</v>
      </c>
      <c r="D60" s="331"/>
      <c r="E60" s="68" t="s">
        <v>14</v>
      </c>
      <c r="F60" s="68" t="s">
        <v>14</v>
      </c>
      <c r="G60" s="179">
        <f>SUM(G55:G59)</f>
        <v>0</v>
      </c>
      <c r="J60" s="182"/>
    </row>
    <row r="61" spans="1:10" ht="15">
      <c r="A61" s="49"/>
      <c r="B61" s="49"/>
      <c r="C61" s="49"/>
      <c r="D61" s="49"/>
      <c r="E61" s="49"/>
      <c r="F61" s="49"/>
      <c r="G61" s="180"/>
      <c r="J61" s="182"/>
    </row>
    <row r="62" spans="1:7" ht="15">
      <c r="A62" s="49"/>
      <c r="B62" s="367" t="s">
        <v>434</v>
      </c>
      <c r="C62" s="367"/>
      <c r="D62" s="367"/>
      <c r="E62" s="367"/>
      <c r="F62" s="367"/>
      <c r="G62" s="367"/>
    </row>
    <row r="63" spans="1:7" ht="15">
      <c r="A63" s="49"/>
      <c r="B63" s="49"/>
      <c r="C63" s="49"/>
      <c r="D63" s="49"/>
      <c r="E63" s="49"/>
      <c r="F63" s="49"/>
      <c r="G63" s="49"/>
    </row>
    <row r="64" spans="1:7" ht="51">
      <c r="A64" s="49"/>
      <c r="B64" s="68" t="s">
        <v>30</v>
      </c>
      <c r="C64" s="341" t="s">
        <v>362</v>
      </c>
      <c r="D64" s="342"/>
      <c r="E64" s="343"/>
      <c r="F64" s="68" t="s">
        <v>435</v>
      </c>
      <c r="G64" s="68" t="s">
        <v>436</v>
      </c>
    </row>
    <row r="65" spans="1:7" ht="15">
      <c r="A65" s="49"/>
      <c r="B65" s="68">
        <v>1</v>
      </c>
      <c r="C65" s="341">
        <v>2</v>
      </c>
      <c r="D65" s="342"/>
      <c r="E65" s="343"/>
      <c r="F65" s="68">
        <v>3</v>
      </c>
      <c r="G65" s="68">
        <v>4</v>
      </c>
    </row>
    <row r="66" spans="1:7" ht="16.5" customHeight="1">
      <c r="A66" s="49"/>
      <c r="B66" s="68"/>
      <c r="C66" s="336" t="s">
        <v>470</v>
      </c>
      <c r="D66" s="337"/>
      <c r="E66" s="338"/>
      <c r="F66" s="68"/>
      <c r="G66" s="191">
        <v>0</v>
      </c>
    </row>
    <row r="67" spans="1:7" ht="30" customHeight="1">
      <c r="A67" s="49"/>
      <c r="B67" s="68">
        <v>1</v>
      </c>
      <c r="C67" s="336" t="s">
        <v>462</v>
      </c>
      <c r="D67" s="337"/>
      <c r="E67" s="338"/>
      <c r="F67" s="68">
        <v>1</v>
      </c>
      <c r="G67" s="192">
        <v>0</v>
      </c>
    </row>
    <row r="68" spans="1:7" ht="15">
      <c r="A68" s="49"/>
      <c r="B68" s="29"/>
      <c r="C68" s="329" t="s">
        <v>360</v>
      </c>
      <c r="D68" s="330"/>
      <c r="E68" s="331"/>
      <c r="F68" s="68" t="s">
        <v>14</v>
      </c>
      <c r="G68" s="167">
        <f>SUM(G66:G67)</f>
        <v>0</v>
      </c>
    </row>
    <row r="69" spans="1:7" ht="15">
      <c r="A69" s="49"/>
      <c r="B69" s="49"/>
      <c r="C69" s="49"/>
      <c r="D69" s="49"/>
      <c r="E69" s="49"/>
      <c r="F69" s="49"/>
      <c r="G69" s="49"/>
    </row>
    <row r="70" spans="1:7" ht="28.5" customHeight="1">
      <c r="A70" s="49"/>
      <c r="B70" s="367" t="s">
        <v>445</v>
      </c>
      <c r="C70" s="367"/>
      <c r="D70" s="367"/>
      <c r="E70" s="367"/>
      <c r="F70" s="367"/>
      <c r="G70" s="367"/>
    </row>
    <row r="71" spans="1:10" ht="15">
      <c r="A71" s="49"/>
      <c r="B71" s="49"/>
      <c r="C71" s="49"/>
      <c r="D71" s="49"/>
      <c r="E71" s="49"/>
      <c r="F71" s="49"/>
      <c r="G71" s="49"/>
      <c r="J71" s="35"/>
    </row>
    <row r="72" spans="1:13" ht="51">
      <c r="A72" s="49"/>
      <c r="B72" s="68" t="s">
        <v>30</v>
      </c>
      <c r="C72" s="341" t="s">
        <v>362</v>
      </c>
      <c r="D72" s="343"/>
      <c r="E72" s="68" t="s">
        <v>423</v>
      </c>
      <c r="F72" s="68" t="s">
        <v>446</v>
      </c>
      <c r="G72" s="68" t="s">
        <v>413</v>
      </c>
      <c r="J72" s="182"/>
      <c r="K72" s="182"/>
      <c r="L72" s="182"/>
      <c r="M72" s="182"/>
    </row>
    <row r="73" spans="1:13" ht="15">
      <c r="A73" s="49"/>
      <c r="B73" s="68">
        <v>1</v>
      </c>
      <c r="C73" s="341">
        <v>2</v>
      </c>
      <c r="D73" s="343"/>
      <c r="E73" s="68">
        <v>3</v>
      </c>
      <c r="F73" s="68">
        <v>4</v>
      </c>
      <c r="G73" s="68">
        <v>5</v>
      </c>
      <c r="J73" s="183"/>
      <c r="K73" s="182"/>
      <c r="L73" s="190"/>
      <c r="M73" s="182"/>
    </row>
    <row r="74" spans="1:13" ht="15">
      <c r="A74" s="49"/>
      <c r="B74" s="68"/>
      <c r="C74" s="336" t="s">
        <v>463</v>
      </c>
      <c r="D74" s="338"/>
      <c r="E74" s="47"/>
      <c r="F74" s="47"/>
      <c r="G74" s="8">
        <v>0</v>
      </c>
      <c r="J74" s="182"/>
      <c r="K74" s="182"/>
      <c r="L74" s="182"/>
      <c r="M74" s="182"/>
    </row>
    <row r="75" spans="1:13" ht="15">
      <c r="A75" s="49"/>
      <c r="B75" s="68"/>
      <c r="C75" s="336" t="s">
        <v>464</v>
      </c>
      <c r="D75" s="338"/>
      <c r="E75" s="47"/>
      <c r="F75" s="47"/>
      <c r="G75" s="8">
        <v>0</v>
      </c>
      <c r="J75" s="182"/>
      <c r="K75" s="182"/>
      <c r="L75" s="182"/>
      <c r="M75" s="182"/>
    </row>
    <row r="76" spans="1:13" ht="15">
      <c r="A76" s="49"/>
      <c r="B76" s="68"/>
      <c r="C76" s="336" t="s">
        <v>599</v>
      </c>
      <c r="D76" s="338"/>
      <c r="E76" s="197"/>
      <c r="F76" s="197"/>
      <c r="G76" s="8">
        <v>0</v>
      </c>
      <c r="J76" s="182"/>
      <c r="K76" s="182"/>
      <c r="L76" s="182"/>
      <c r="M76" s="182"/>
    </row>
    <row r="77" spans="1:13" ht="15">
      <c r="A77" s="49"/>
      <c r="B77" s="68"/>
      <c r="C77" s="336" t="s">
        <v>499</v>
      </c>
      <c r="D77" s="338"/>
      <c r="E77" s="197"/>
      <c r="F77" s="197"/>
      <c r="G77" s="8">
        <v>0</v>
      </c>
      <c r="J77" s="182"/>
      <c r="K77" s="182"/>
      <c r="L77" s="182"/>
      <c r="M77" s="182"/>
    </row>
    <row r="78" spans="1:13" ht="15">
      <c r="A78" s="49"/>
      <c r="B78" s="29"/>
      <c r="C78" s="329" t="s">
        <v>360</v>
      </c>
      <c r="D78" s="331"/>
      <c r="E78" s="68" t="s">
        <v>14</v>
      </c>
      <c r="F78" s="68" t="s">
        <v>14</v>
      </c>
      <c r="G78" s="179">
        <f>SUM(G74:G77)</f>
        <v>0</v>
      </c>
      <c r="J78" s="182"/>
      <c r="K78" s="182"/>
      <c r="L78" s="182"/>
      <c r="M78" s="182"/>
    </row>
    <row r="79" spans="1:13" ht="15">
      <c r="A79" s="49"/>
      <c r="B79" s="150"/>
      <c r="C79" s="185"/>
      <c r="D79" s="185"/>
      <c r="E79" s="48"/>
      <c r="F79" s="48"/>
      <c r="G79" s="193"/>
      <c r="J79" s="182"/>
      <c r="K79" s="182"/>
      <c r="L79" s="182"/>
      <c r="M79" s="182"/>
    </row>
    <row r="80" spans="1:7" ht="15">
      <c r="A80" s="49"/>
      <c r="B80" s="49"/>
      <c r="C80" s="49"/>
      <c r="D80" s="49"/>
      <c r="E80" s="49"/>
      <c r="F80" s="49"/>
      <c r="G80" s="49"/>
    </row>
    <row r="81" spans="1:8" ht="15">
      <c r="A81" s="49"/>
      <c r="B81" s="365" t="s">
        <v>338</v>
      </c>
      <c r="C81" s="365"/>
      <c r="D81" s="363">
        <v>111.119</v>
      </c>
      <c r="E81" s="363"/>
      <c r="F81" s="363"/>
      <c r="G81" s="363"/>
      <c r="H81" s="150"/>
    </row>
    <row r="82" spans="1:8" ht="31.5" customHeight="1">
      <c r="A82" s="49"/>
      <c r="B82" s="370" t="s">
        <v>339</v>
      </c>
      <c r="C82" s="370"/>
      <c r="D82" s="337" t="s">
        <v>465</v>
      </c>
      <c r="E82" s="337"/>
      <c r="F82" s="337"/>
      <c r="G82" s="337"/>
      <c r="H82" s="150"/>
    </row>
    <row r="83" spans="1:8" ht="15">
      <c r="A83" s="49"/>
      <c r="B83" s="49"/>
      <c r="C83" s="49"/>
      <c r="D83" s="49"/>
      <c r="E83" s="49"/>
      <c r="F83" s="49"/>
      <c r="G83" s="49"/>
      <c r="H83" s="49"/>
    </row>
    <row r="84" spans="1:10" ht="15">
      <c r="A84" s="49"/>
      <c r="B84" s="49"/>
      <c r="C84" s="346" t="s">
        <v>466</v>
      </c>
      <c r="D84" s="346"/>
      <c r="E84" s="346"/>
      <c r="F84" s="346"/>
      <c r="G84" s="346"/>
      <c r="H84" s="346"/>
      <c r="J84" s="35"/>
    </row>
    <row r="85" spans="1:7" ht="51">
      <c r="A85" s="49"/>
      <c r="B85" s="68" t="s">
        <v>30</v>
      </c>
      <c r="C85" s="341" t="s">
        <v>362</v>
      </c>
      <c r="D85" s="343"/>
      <c r="E85" s="68" t="s">
        <v>423</v>
      </c>
      <c r="F85" s="68" t="s">
        <v>446</v>
      </c>
      <c r="G85" s="68" t="s">
        <v>413</v>
      </c>
    </row>
    <row r="86" spans="1:7" ht="15">
      <c r="A86" s="49"/>
      <c r="B86" s="68">
        <v>1</v>
      </c>
      <c r="C86" s="341">
        <v>2</v>
      </c>
      <c r="D86" s="343"/>
      <c r="E86" s="68">
        <v>3</v>
      </c>
      <c r="F86" s="68">
        <v>4</v>
      </c>
      <c r="G86" s="68">
        <v>5</v>
      </c>
    </row>
    <row r="87" spans="1:7" ht="15">
      <c r="A87" s="49"/>
      <c r="B87" s="68">
        <v>1</v>
      </c>
      <c r="C87" s="336" t="s">
        <v>564</v>
      </c>
      <c r="D87" s="338"/>
      <c r="E87" s="47"/>
      <c r="F87" s="194">
        <v>0</v>
      </c>
      <c r="G87" s="194">
        <v>0</v>
      </c>
    </row>
    <row r="88" spans="1:7" ht="15">
      <c r="A88" s="49"/>
      <c r="B88" s="329" t="s">
        <v>360</v>
      </c>
      <c r="C88" s="330"/>
      <c r="D88" s="331"/>
      <c r="E88" s="47"/>
      <c r="F88" s="69"/>
      <c r="G88" s="195">
        <f>G87</f>
        <v>0</v>
      </c>
    </row>
    <row r="89" spans="1:7" ht="15">
      <c r="A89" s="49"/>
      <c r="B89" s="49"/>
      <c r="C89" s="49"/>
      <c r="D89" s="49"/>
      <c r="E89" s="49"/>
      <c r="F89" s="49"/>
      <c r="G89" s="49"/>
    </row>
    <row r="90" spans="1:7" ht="43.5" customHeight="1">
      <c r="A90" s="49"/>
      <c r="B90" s="372" t="s">
        <v>467</v>
      </c>
      <c r="C90" s="372"/>
      <c r="D90" s="372"/>
      <c r="E90" s="372"/>
      <c r="F90" s="372"/>
      <c r="G90" s="372"/>
    </row>
    <row r="91" spans="1:7" ht="15">
      <c r="A91" s="49"/>
      <c r="B91" s="49"/>
      <c r="C91" s="49"/>
      <c r="D91" s="49"/>
      <c r="E91" s="49"/>
      <c r="F91" s="49"/>
      <c r="G91" s="49"/>
    </row>
    <row r="92" spans="1:7" ht="51">
      <c r="A92" s="49"/>
      <c r="B92" s="68" t="s">
        <v>30</v>
      </c>
      <c r="C92" s="341" t="s">
        <v>362</v>
      </c>
      <c r="D92" s="343"/>
      <c r="E92" s="68" t="s">
        <v>423</v>
      </c>
      <c r="F92" s="68" t="s">
        <v>446</v>
      </c>
      <c r="G92" s="68" t="s">
        <v>413</v>
      </c>
    </row>
    <row r="93" spans="1:7" ht="15">
      <c r="A93" s="49"/>
      <c r="B93" s="68">
        <v>1</v>
      </c>
      <c r="C93" s="341">
        <v>2</v>
      </c>
      <c r="D93" s="343"/>
      <c r="E93" s="68">
        <v>3</v>
      </c>
      <c r="F93" s="68">
        <v>4</v>
      </c>
      <c r="G93" s="68">
        <v>5</v>
      </c>
    </row>
    <row r="94" spans="1:7" ht="31.5" customHeight="1">
      <c r="A94" s="49"/>
      <c r="B94" s="68">
        <v>1</v>
      </c>
      <c r="C94" s="336" t="s">
        <v>468</v>
      </c>
      <c r="D94" s="338"/>
      <c r="E94" s="47"/>
      <c r="F94" s="194">
        <f>F87*30.2%</f>
        <v>0</v>
      </c>
      <c r="G94" s="194">
        <v>0</v>
      </c>
    </row>
    <row r="95" spans="1:7" ht="15">
      <c r="A95" s="49"/>
      <c r="B95" s="329" t="s">
        <v>360</v>
      </c>
      <c r="C95" s="330"/>
      <c r="D95" s="331"/>
      <c r="E95" s="47"/>
      <c r="F95" s="69"/>
      <c r="G95" s="195">
        <f>G94</f>
        <v>0</v>
      </c>
    </row>
    <row r="96" spans="1:7" ht="15">
      <c r="A96" s="49"/>
      <c r="B96" s="49"/>
      <c r="C96" s="49"/>
      <c r="D96" s="49"/>
      <c r="E96" s="49"/>
      <c r="F96" s="49"/>
      <c r="G96" s="49"/>
    </row>
    <row r="97" spans="1:7" ht="15">
      <c r="A97" s="49"/>
      <c r="B97" s="49"/>
      <c r="C97" s="49"/>
      <c r="D97" s="49"/>
      <c r="E97" s="49"/>
      <c r="F97" s="49"/>
      <c r="G97" s="49"/>
    </row>
    <row r="98" spans="1:7" ht="15">
      <c r="A98" s="49"/>
      <c r="B98" s="49"/>
      <c r="C98" s="49"/>
      <c r="D98" s="49"/>
      <c r="E98" s="49"/>
      <c r="F98" s="49"/>
      <c r="G98" s="49"/>
    </row>
    <row r="99" spans="1:7" ht="15">
      <c r="A99" s="49"/>
      <c r="B99" s="49"/>
      <c r="C99" s="49"/>
      <c r="D99" s="49"/>
      <c r="E99" s="49"/>
      <c r="F99" s="49"/>
      <c r="G99" s="49"/>
    </row>
    <row r="100" spans="1:7" ht="15">
      <c r="A100" s="49"/>
      <c r="B100" s="49"/>
      <c r="C100" s="49"/>
      <c r="D100" s="49"/>
      <c r="E100" s="49"/>
      <c r="F100" s="49"/>
      <c r="G100" s="49"/>
    </row>
    <row r="101" spans="1:7" ht="15">
      <c r="A101" s="49"/>
      <c r="B101" s="49"/>
      <c r="C101" s="49"/>
      <c r="D101" s="49"/>
      <c r="E101" s="49"/>
      <c r="F101" s="49"/>
      <c r="G101" s="49"/>
    </row>
    <row r="102" spans="1:7" ht="15">
      <c r="A102" s="49"/>
      <c r="B102" s="49"/>
      <c r="C102" s="49"/>
      <c r="D102" s="49"/>
      <c r="E102" s="49"/>
      <c r="F102" s="49"/>
      <c r="G102" s="49"/>
    </row>
    <row r="103" spans="1:7" ht="15">
      <c r="A103" s="49"/>
      <c r="B103" s="49"/>
      <c r="C103" s="49"/>
      <c r="D103" s="49"/>
      <c r="E103" s="49"/>
      <c r="F103" s="49"/>
      <c r="G103" s="49"/>
    </row>
    <row r="104" spans="1:7" ht="15">
      <c r="A104" s="49"/>
      <c r="B104" s="49"/>
      <c r="C104" s="49"/>
      <c r="D104" s="49"/>
      <c r="E104" s="49"/>
      <c r="F104" s="49"/>
      <c r="G104" s="49"/>
    </row>
    <row r="105" spans="1:7" ht="15">
      <c r="A105" s="49"/>
      <c r="B105" s="49"/>
      <c r="C105" s="49"/>
      <c r="D105" s="49"/>
      <c r="E105" s="49"/>
      <c r="F105" s="49"/>
      <c r="G105" s="49"/>
    </row>
    <row r="106" spans="1:7" ht="15">
      <c r="A106" s="49"/>
      <c r="B106" s="49"/>
      <c r="C106" s="49"/>
      <c r="D106" s="49"/>
      <c r="E106" s="49"/>
      <c r="F106" s="49"/>
      <c r="G106" s="49"/>
    </row>
    <row r="107" spans="1:7" ht="15">
      <c r="A107" s="49"/>
      <c r="B107" s="49"/>
      <c r="C107" s="49"/>
      <c r="D107" s="49"/>
      <c r="E107" s="49"/>
      <c r="F107" s="49"/>
      <c r="G107" s="49"/>
    </row>
    <row r="108" spans="1:7" ht="15">
      <c r="A108" s="49"/>
      <c r="B108" s="49"/>
      <c r="C108" s="49"/>
      <c r="D108" s="49"/>
      <c r="E108" s="49"/>
      <c r="F108" s="49"/>
      <c r="G108" s="49"/>
    </row>
    <row r="109" spans="1:7" ht="15">
      <c r="A109" s="49"/>
      <c r="B109" s="49"/>
      <c r="C109" s="49"/>
      <c r="D109" s="49"/>
      <c r="E109" s="49"/>
      <c r="F109" s="49"/>
      <c r="G109" s="49"/>
    </row>
    <row r="110" spans="1:7" ht="15">
      <c r="A110" s="49"/>
      <c r="B110" s="49"/>
      <c r="C110" s="49"/>
      <c r="D110" s="49"/>
      <c r="E110" s="49"/>
      <c r="F110" s="49"/>
      <c r="G110" s="49"/>
    </row>
    <row r="111" spans="1:7" ht="15">
      <c r="A111" s="2"/>
      <c r="B111" s="2"/>
      <c r="C111" s="2"/>
      <c r="D111" s="2"/>
      <c r="E111" s="2"/>
      <c r="F111" s="2"/>
      <c r="G111" s="2"/>
    </row>
    <row r="112" spans="1:7" ht="15">
      <c r="A112" s="2"/>
      <c r="B112" s="2"/>
      <c r="C112" s="2"/>
      <c r="D112" s="2"/>
      <c r="E112" s="2"/>
      <c r="F112" s="2"/>
      <c r="G112" s="2"/>
    </row>
    <row r="113" spans="1:7" ht="15">
      <c r="A113" s="2"/>
      <c r="B113" s="2"/>
      <c r="C113" s="2"/>
      <c r="D113" s="2"/>
      <c r="E113" s="2"/>
      <c r="F113" s="2"/>
      <c r="G113" s="2"/>
    </row>
    <row r="114" spans="1:7" ht="15">
      <c r="A114" s="2"/>
      <c r="B114" s="2"/>
      <c r="C114" s="2"/>
      <c r="D114" s="2"/>
      <c r="E114" s="2"/>
      <c r="F114" s="2"/>
      <c r="G114" s="2"/>
    </row>
    <row r="115" spans="1:7" ht="15">
      <c r="A115" s="2"/>
      <c r="B115" s="2"/>
      <c r="C115" s="2"/>
      <c r="D115" s="2"/>
      <c r="E115" s="2"/>
      <c r="F115" s="2"/>
      <c r="G115" s="2"/>
    </row>
    <row r="116" spans="1:7" ht="15">
      <c r="A116" s="2"/>
      <c r="B116" s="2"/>
      <c r="C116" s="2"/>
      <c r="D116" s="2"/>
      <c r="E116" s="2"/>
      <c r="F116" s="2"/>
      <c r="G116" s="2"/>
    </row>
    <row r="117" spans="1:7" ht="15">
      <c r="A117" s="2"/>
      <c r="B117" s="2"/>
      <c r="C117" s="2"/>
      <c r="D117" s="2"/>
      <c r="E117" s="2"/>
      <c r="F117" s="2"/>
      <c r="G117" s="2"/>
    </row>
    <row r="118" spans="1:7" ht="15">
      <c r="A118" s="2"/>
      <c r="B118" s="2"/>
      <c r="C118" s="2"/>
      <c r="D118" s="2"/>
      <c r="E118" s="2"/>
      <c r="F118" s="2"/>
      <c r="G118" s="2"/>
    </row>
    <row r="119" spans="1:7" ht="15">
      <c r="A119" s="2"/>
      <c r="B119" s="2"/>
      <c r="C119" s="2"/>
      <c r="D119" s="2"/>
      <c r="E119" s="2"/>
      <c r="F119" s="2"/>
      <c r="G119" s="2"/>
    </row>
    <row r="120" spans="1:7" ht="15">
      <c r="A120" s="2"/>
      <c r="B120" s="2"/>
      <c r="C120" s="2"/>
      <c r="D120" s="2"/>
      <c r="E120" s="2"/>
      <c r="F120" s="2"/>
      <c r="G120" s="2"/>
    </row>
    <row r="121" spans="1:7" ht="15">
      <c r="A121" s="2"/>
      <c r="B121" s="2"/>
      <c r="C121" s="2"/>
      <c r="D121" s="2"/>
      <c r="E121" s="2"/>
      <c r="F121" s="2"/>
      <c r="G121" s="2"/>
    </row>
    <row r="122" spans="1:7" ht="15">
      <c r="A122" s="2"/>
      <c r="B122" s="2"/>
      <c r="C122" s="2"/>
      <c r="D122" s="2"/>
      <c r="E122" s="2"/>
      <c r="F122" s="2"/>
      <c r="G122" s="2"/>
    </row>
    <row r="123" spans="1:7" ht="15">
      <c r="A123" s="2"/>
      <c r="B123" s="2"/>
      <c r="C123" s="2"/>
      <c r="D123" s="2"/>
      <c r="E123" s="2"/>
      <c r="F123" s="2"/>
      <c r="G123" s="2"/>
    </row>
    <row r="124" spans="1:7" ht="15">
      <c r="A124" s="2"/>
      <c r="B124" s="2"/>
      <c r="C124" s="2"/>
      <c r="D124" s="2"/>
      <c r="E124" s="2"/>
      <c r="F124" s="2"/>
      <c r="G124" s="2"/>
    </row>
    <row r="125" spans="1:7" ht="15">
      <c r="A125" s="2"/>
      <c r="B125" s="2"/>
      <c r="C125" s="2"/>
      <c r="D125" s="2"/>
      <c r="E125" s="2"/>
      <c r="F125" s="2"/>
      <c r="G125" s="2"/>
    </row>
    <row r="126" spans="1:7" ht="15">
      <c r="A126" s="2"/>
      <c r="B126" s="2"/>
      <c r="C126" s="2"/>
      <c r="D126" s="2"/>
      <c r="E126" s="2"/>
      <c r="F126" s="2"/>
      <c r="G126" s="2"/>
    </row>
    <row r="127" spans="1:7" ht="15">
      <c r="A127" s="2"/>
      <c r="B127" s="2"/>
      <c r="C127" s="2"/>
      <c r="D127" s="2"/>
      <c r="E127" s="2"/>
      <c r="F127" s="2"/>
      <c r="G127" s="2"/>
    </row>
    <row r="128" spans="1:7" ht="15">
      <c r="A128" s="2"/>
      <c r="B128" s="2"/>
      <c r="C128" s="2"/>
      <c r="D128" s="2"/>
      <c r="E128" s="2"/>
      <c r="F128" s="2"/>
      <c r="G128" s="2"/>
    </row>
    <row r="129" spans="1:7" ht="15">
      <c r="A129" s="2"/>
      <c r="B129" s="2"/>
      <c r="C129" s="2"/>
      <c r="D129" s="2"/>
      <c r="E129" s="2"/>
      <c r="F129" s="2"/>
      <c r="G129" s="2"/>
    </row>
    <row r="130" spans="1:7" ht="15">
      <c r="A130" s="2"/>
      <c r="B130" s="2"/>
      <c r="C130" s="2"/>
      <c r="D130" s="2"/>
      <c r="E130" s="2"/>
      <c r="F130" s="2"/>
      <c r="G130" s="2"/>
    </row>
    <row r="131" spans="1:7" ht="15">
      <c r="A131" s="2"/>
      <c r="B131" s="2"/>
      <c r="C131" s="2"/>
      <c r="D131" s="2"/>
      <c r="E131" s="2"/>
      <c r="F131" s="2"/>
      <c r="G131" s="2"/>
    </row>
    <row r="132" spans="1:7" ht="15">
      <c r="A132" s="2"/>
      <c r="B132" s="2"/>
      <c r="C132" s="2"/>
      <c r="D132" s="2"/>
      <c r="E132" s="2"/>
      <c r="F132" s="2"/>
      <c r="G132" s="2"/>
    </row>
    <row r="133" spans="1:7" ht="15">
      <c r="A133" s="2"/>
      <c r="B133" s="2"/>
      <c r="C133" s="2"/>
      <c r="D133" s="2"/>
      <c r="E133" s="2"/>
      <c r="F133" s="2"/>
      <c r="G133" s="2"/>
    </row>
    <row r="134" spans="1:7" ht="15">
      <c r="A134" s="2"/>
      <c r="B134" s="2"/>
      <c r="C134" s="2"/>
      <c r="D134" s="2"/>
      <c r="E134" s="2"/>
      <c r="F134" s="2"/>
      <c r="G134" s="2"/>
    </row>
    <row r="135" spans="1:7" ht="15">
      <c r="A135" s="2"/>
      <c r="B135" s="2"/>
      <c r="C135" s="2"/>
      <c r="D135" s="2"/>
      <c r="E135" s="2"/>
      <c r="F135" s="2"/>
      <c r="G135" s="2"/>
    </row>
    <row r="136" spans="1:7" ht="15">
      <c r="A136" s="2"/>
      <c r="B136" s="2"/>
      <c r="C136" s="2"/>
      <c r="D136" s="2"/>
      <c r="E136" s="2"/>
      <c r="F136" s="2"/>
      <c r="G136" s="2"/>
    </row>
    <row r="137" spans="1:7" ht="15">
      <c r="A137" s="2"/>
      <c r="B137" s="2"/>
      <c r="C137" s="2"/>
      <c r="D137" s="2"/>
      <c r="E137" s="2"/>
      <c r="F137" s="2"/>
      <c r="G137" s="2"/>
    </row>
    <row r="138" spans="1:7" ht="15">
      <c r="A138" s="2"/>
      <c r="B138" s="2"/>
      <c r="C138" s="2"/>
      <c r="D138" s="2"/>
      <c r="E138" s="2"/>
      <c r="F138" s="2"/>
      <c r="G138" s="2"/>
    </row>
    <row r="139" spans="1:7" ht="15">
      <c r="A139" s="2"/>
      <c r="B139" s="2"/>
      <c r="C139" s="2"/>
      <c r="D139" s="2"/>
      <c r="E139" s="2"/>
      <c r="F139" s="2"/>
      <c r="G139" s="2"/>
    </row>
    <row r="140" spans="1:7" ht="15">
      <c r="A140" s="2"/>
      <c r="B140" s="2"/>
      <c r="C140" s="2"/>
      <c r="D140" s="2"/>
      <c r="E140" s="2"/>
      <c r="F140" s="2"/>
      <c r="G140" s="2"/>
    </row>
  </sheetData>
  <sheetProtection/>
  <mergeCells count="70">
    <mergeCell ref="B2:G2"/>
    <mergeCell ref="B4:C4"/>
    <mergeCell ref="D4:G4"/>
    <mergeCell ref="B5:C5"/>
    <mergeCell ref="D5:G5"/>
    <mergeCell ref="C7:D7"/>
    <mergeCell ref="C8:D8"/>
    <mergeCell ref="C9:D9"/>
    <mergeCell ref="C10:D10"/>
    <mergeCell ref="B12:C12"/>
    <mergeCell ref="D12:G12"/>
    <mergeCell ref="B13:C13"/>
    <mergeCell ref="D13:G13"/>
    <mergeCell ref="C15:D15"/>
    <mergeCell ref="C16:D16"/>
    <mergeCell ref="C17:D17"/>
    <mergeCell ref="C18:D18"/>
    <mergeCell ref="B20:G20"/>
    <mergeCell ref="B22:C22"/>
    <mergeCell ref="D22:G22"/>
    <mergeCell ref="B23:C23"/>
    <mergeCell ref="D23:G23"/>
    <mergeCell ref="C25:D25"/>
    <mergeCell ref="C26:D26"/>
    <mergeCell ref="C27:D27"/>
    <mergeCell ref="C28:D28"/>
    <mergeCell ref="B30:G30"/>
    <mergeCell ref="B32:C32"/>
    <mergeCell ref="D32:G32"/>
    <mergeCell ref="B33:C33"/>
    <mergeCell ref="D33:G33"/>
    <mergeCell ref="B35:G35"/>
    <mergeCell ref="B42:G42"/>
    <mergeCell ref="B51:G51"/>
    <mergeCell ref="C53:D53"/>
    <mergeCell ref="C54:D54"/>
    <mergeCell ref="C55:D55"/>
    <mergeCell ref="C56:D56"/>
    <mergeCell ref="C57:D57"/>
    <mergeCell ref="C58:D58"/>
    <mergeCell ref="C59:D59"/>
    <mergeCell ref="C60:D60"/>
    <mergeCell ref="B62:G62"/>
    <mergeCell ref="C64:E64"/>
    <mergeCell ref="C65:E65"/>
    <mergeCell ref="C66:E66"/>
    <mergeCell ref="C67:E67"/>
    <mergeCell ref="C68:E68"/>
    <mergeCell ref="B70:G70"/>
    <mergeCell ref="C72:D72"/>
    <mergeCell ref="C73:D73"/>
    <mergeCell ref="C74:D74"/>
    <mergeCell ref="C75:D75"/>
    <mergeCell ref="C78:D78"/>
    <mergeCell ref="B81:C81"/>
    <mergeCell ref="D81:G81"/>
    <mergeCell ref="C76:D76"/>
    <mergeCell ref="C77:D77"/>
    <mergeCell ref="B82:C82"/>
    <mergeCell ref="D82:G82"/>
    <mergeCell ref="C84:H84"/>
    <mergeCell ref="C85:D85"/>
    <mergeCell ref="C86:D86"/>
    <mergeCell ref="C87:D87"/>
    <mergeCell ref="B88:D88"/>
    <mergeCell ref="B90:G90"/>
    <mergeCell ref="C92:D92"/>
    <mergeCell ref="C93:D93"/>
    <mergeCell ref="C94:D94"/>
    <mergeCell ref="B95:D95"/>
  </mergeCells>
  <printOptions/>
  <pageMargins left="0.7" right="0.7" top="0.75" bottom="0.75" header="0.3" footer="0.3"/>
  <pageSetup horizontalDpi="600" verticalDpi="600" orientation="portrait" paperSize="9" scale="95" r:id="rId1"/>
</worksheet>
</file>

<file path=xl/worksheets/sheet8.xml><?xml version="1.0" encoding="utf-8"?>
<worksheet xmlns="http://schemas.openxmlformats.org/spreadsheetml/2006/main" xmlns:r="http://schemas.openxmlformats.org/officeDocument/2006/relationships">
  <dimension ref="A2:J123"/>
  <sheetViews>
    <sheetView zoomScalePageLayoutView="0" workbookViewId="0" topLeftCell="A1">
      <selection activeCell="I70" sqref="I70"/>
    </sheetView>
  </sheetViews>
  <sheetFormatPr defaultColWidth="9.140625" defaultRowHeight="15"/>
  <cols>
    <col min="1" max="1" width="2.28125" style="1" customWidth="1"/>
    <col min="2" max="2" width="9.140625" style="1" customWidth="1"/>
    <col min="3" max="3" width="33.8515625" style="1" customWidth="1"/>
    <col min="4" max="5" width="9.140625" style="1" customWidth="1"/>
    <col min="6" max="6" width="19.8515625" style="1" customWidth="1"/>
    <col min="7" max="8" width="9.140625" style="1" customWidth="1"/>
    <col min="9" max="9" width="40.140625" style="1" customWidth="1"/>
    <col min="10" max="16384" width="9.140625" style="1" customWidth="1"/>
  </cols>
  <sheetData>
    <row r="2" spans="2:6" ht="38.25" customHeight="1">
      <c r="B2" s="367" t="s">
        <v>388</v>
      </c>
      <c r="C2" s="367"/>
      <c r="D2" s="367"/>
      <c r="E2" s="367"/>
      <c r="F2" s="367"/>
    </row>
    <row r="3" spans="2:6" ht="15">
      <c r="B3" s="196"/>
      <c r="C3" s="196"/>
      <c r="D3" s="196"/>
      <c r="E3" s="196"/>
      <c r="F3" s="196"/>
    </row>
    <row r="4" spans="2:6" ht="15">
      <c r="B4" s="365" t="s">
        <v>338</v>
      </c>
      <c r="C4" s="365"/>
      <c r="D4" s="363">
        <v>244</v>
      </c>
      <c r="E4" s="363"/>
      <c r="F4" s="363"/>
    </row>
    <row r="5" spans="2:8" ht="15.75">
      <c r="B5" s="365" t="s">
        <v>339</v>
      </c>
      <c r="C5" s="365"/>
      <c r="D5" s="373" t="s">
        <v>566</v>
      </c>
      <c r="E5" s="373"/>
      <c r="F5" s="373"/>
      <c r="G5" s="156"/>
      <c r="H5" s="156"/>
    </row>
    <row r="6" spans="2:6" ht="15">
      <c r="B6" s="196"/>
      <c r="C6" s="196"/>
      <c r="D6" s="196"/>
      <c r="E6" s="196"/>
      <c r="F6" s="196"/>
    </row>
    <row r="7" spans="2:6" ht="51">
      <c r="B7" s="68" t="s">
        <v>30</v>
      </c>
      <c r="C7" s="200" t="s">
        <v>0</v>
      </c>
      <c r="D7" s="68" t="s">
        <v>389</v>
      </c>
      <c r="E7" s="68" t="s">
        <v>390</v>
      </c>
      <c r="F7" s="68" t="s">
        <v>391</v>
      </c>
    </row>
    <row r="8" spans="2:6" ht="15">
      <c r="B8" s="68">
        <v>1</v>
      </c>
      <c r="C8" s="200">
        <v>2</v>
      </c>
      <c r="D8" s="68">
        <v>3</v>
      </c>
      <c r="E8" s="68">
        <v>4</v>
      </c>
      <c r="F8" s="68">
        <v>5</v>
      </c>
    </row>
    <row r="9" spans="2:6" ht="27" customHeight="1">
      <c r="B9" s="68">
        <v>1</v>
      </c>
      <c r="C9" s="201" t="s">
        <v>392</v>
      </c>
      <c r="D9" s="8"/>
      <c r="E9" s="68"/>
      <c r="F9" s="8">
        <f>F26</f>
        <v>0</v>
      </c>
    </row>
    <row r="10" spans="2:6" ht="23.25" customHeight="1">
      <c r="B10" s="68">
        <v>2</v>
      </c>
      <c r="C10" s="201" t="s">
        <v>393</v>
      </c>
      <c r="D10" s="8"/>
      <c r="E10" s="68"/>
      <c r="F10" s="8">
        <f>F40</f>
        <v>0</v>
      </c>
    </row>
    <row r="11" spans="2:6" ht="24.75" customHeight="1">
      <c r="B11" s="68">
        <v>3</v>
      </c>
      <c r="C11" s="201" t="s">
        <v>394</v>
      </c>
      <c r="D11" s="8"/>
      <c r="E11" s="68"/>
      <c r="F11" s="8">
        <f>F68</f>
        <v>0</v>
      </c>
    </row>
    <row r="12" spans="2:6" ht="24.75" customHeight="1">
      <c r="B12" s="68">
        <v>4</v>
      </c>
      <c r="C12" s="201" t="s">
        <v>395</v>
      </c>
      <c r="D12" s="8"/>
      <c r="E12" s="68"/>
      <c r="F12" s="8">
        <f>F77</f>
        <v>0</v>
      </c>
    </row>
    <row r="13" spans="2:6" ht="25.5" customHeight="1">
      <c r="B13" s="68">
        <v>5</v>
      </c>
      <c r="C13" s="201" t="s">
        <v>396</v>
      </c>
      <c r="D13" s="166"/>
      <c r="E13" s="29"/>
      <c r="F13" s="8">
        <f>F84</f>
        <v>0</v>
      </c>
    </row>
    <row r="14" spans="2:6" ht="15">
      <c r="B14" s="29"/>
      <c r="C14" s="202" t="s">
        <v>360</v>
      </c>
      <c r="D14" s="68" t="s">
        <v>14</v>
      </c>
      <c r="E14" s="68" t="s">
        <v>14</v>
      </c>
      <c r="F14" s="167">
        <f>SUM(F9:F13)</f>
        <v>0</v>
      </c>
    </row>
    <row r="15" spans="2:6" ht="15">
      <c r="B15" s="196"/>
      <c r="C15" s="196"/>
      <c r="D15" s="196"/>
      <c r="E15" s="196"/>
      <c r="F15" s="196"/>
    </row>
    <row r="16" spans="1:6" ht="15">
      <c r="A16" s="49"/>
      <c r="B16" s="346" t="s">
        <v>397</v>
      </c>
      <c r="C16" s="346"/>
      <c r="D16" s="346"/>
      <c r="E16" s="346"/>
      <c r="F16" s="346"/>
    </row>
    <row r="17" spans="1:6" ht="15">
      <c r="A17" s="49"/>
      <c r="B17" s="49"/>
      <c r="C17" s="49"/>
      <c r="D17" s="49"/>
      <c r="E17" s="49"/>
      <c r="F17" s="49"/>
    </row>
    <row r="18" spans="1:6" ht="15">
      <c r="A18" s="49"/>
      <c r="B18" s="365" t="s">
        <v>338</v>
      </c>
      <c r="C18" s="365"/>
      <c r="D18" s="363">
        <v>244</v>
      </c>
      <c r="E18" s="363"/>
      <c r="F18" s="363"/>
    </row>
    <row r="19" spans="1:6" ht="15">
      <c r="A19" s="49"/>
      <c r="B19" s="370" t="s">
        <v>339</v>
      </c>
      <c r="C19" s="370"/>
      <c r="D19" s="373" t="s">
        <v>566</v>
      </c>
      <c r="E19" s="373"/>
      <c r="F19" s="373"/>
    </row>
    <row r="20" spans="1:6" ht="15">
      <c r="A20" s="49"/>
      <c r="B20" s="49"/>
      <c r="C20" s="49"/>
      <c r="D20" s="49"/>
      <c r="E20" s="49"/>
      <c r="F20" s="49"/>
    </row>
    <row r="21" spans="1:6" ht="15">
      <c r="A21" s="49"/>
      <c r="B21" s="346" t="s">
        <v>398</v>
      </c>
      <c r="C21" s="346"/>
      <c r="D21" s="346"/>
      <c r="E21" s="346"/>
      <c r="F21" s="346"/>
    </row>
    <row r="22" spans="1:6" ht="15">
      <c r="A22" s="49"/>
      <c r="B22" s="49"/>
      <c r="C22" s="49"/>
      <c r="D22" s="49"/>
      <c r="E22" s="49"/>
      <c r="F22" s="49"/>
    </row>
    <row r="23" spans="1:7" ht="51">
      <c r="A23" s="49"/>
      <c r="B23" s="68" t="s">
        <v>30</v>
      </c>
      <c r="C23" s="68" t="s">
        <v>362</v>
      </c>
      <c r="D23" s="68" t="s">
        <v>400</v>
      </c>
      <c r="E23" s="68" t="s">
        <v>401</v>
      </c>
      <c r="F23" s="68" t="s">
        <v>366</v>
      </c>
      <c r="G23" s="1" t="s">
        <v>469</v>
      </c>
    </row>
    <row r="24" spans="1:6" ht="15">
      <c r="A24" s="49"/>
      <c r="B24" s="68">
        <v>1</v>
      </c>
      <c r="C24" s="68">
        <v>2</v>
      </c>
      <c r="D24" s="68">
        <v>4</v>
      </c>
      <c r="E24" s="68">
        <v>5</v>
      </c>
      <c r="F24" s="68">
        <v>6</v>
      </c>
    </row>
    <row r="25" spans="1:6" ht="15">
      <c r="A25" s="49"/>
      <c r="B25" s="68">
        <v>1</v>
      </c>
      <c r="C25" s="70"/>
      <c r="D25" s="68" t="s">
        <v>404</v>
      </c>
      <c r="E25" s="8" t="s">
        <v>404</v>
      </c>
      <c r="F25" s="169">
        <v>0</v>
      </c>
    </row>
    <row r="26" spans="1:6" ht="15">
      <c r="A26" s="49"/>
      <c r="B26" s="29"/>
      <c r="C26" s="68" t="s">
        <v>360</v>
      </c>
      <c r="D26" s="68" t="s">
        <v>14</v>
      </c>
      <c r="E26" s="68" t="s">
        <v>14</v>
      </c>
      <c r="F26" s="174">
        <f>SUM(F25:F25)</f>
        <v>0</v>
      </c>
    </row>
    <row r="27" spans="1:6" ht="15">
      <c r="A27" s="49"/>
      <c r="B27" s="49"/>
      <c r="C27" s="49"/>
      <c r="D27" s="49"/>
      <c r="E27" s="49"/>
      <c r="F27" s="49"/>
    </row>
    <row r="28" spans="1:6" ht="15">
      <c r="A28" s="49"/>
      <c r="B28" s="370" t="s">
        <v>410</v>
      </c>
      <c r="C28" s="370"/>
      <c r="D28" s="370"/>
      <c r="E28" s="370"/>
      <c r="F28" s="370"/>
    </row>
    <row r="29" spans="1:6" ht="15">
      <c r="A29" s="49"/>
      <c r="B29" s="49"/>
      <c r="C29" s="49"/>
      <c r="D29" s="49"/>
      <c r="E29" s="49"/>
      <c r="F29" s="49"/>
    </row>
    <row r="30" spans="1:6" ht="51">
      <c r="A30" s="49"/>
      <c r="B30" s="68" t="s">
        <v>30</v>
      </c>
      <c r="C30" s="200" t="s">
        <v>362</v>
      </c>
      <c r="D30" s="68" t="s">
        <v>411</v>
      </c>
      <c r="E30" s="68" t="s">
        <v>412</v>
      </c>
      <c r="F30" s="68" t="s">
        <v>413</v>
      </c>
    </row>
    <row r="31" spans="1:6" ht="15">
      <c r="A31" s="49"/>
      <c r="B31" s="68">
        <v>1</v>
      </c>
      <c r="C31" s="200">
        <v>2</v>
      </c>
      <c r="D31" s="68">
        <v>3</v>
      </c>
      <c r="E31" s="68">
        <v>4</v>
      </c>
      <c r="F31" s="68">
        <v>5</v>
      </c>
    </row>
    <row r="32" spans="1:6" ht="15">
      <c r="A32" s="49"/>
      <c r="B32" s="29"/>
      <c r="C32" s="200"/>
      <c r="D32" s="29"/>
      <c r="E32" s="29"/>
      <c r="F32" s="29"/>
    </row>
    <row r="33" spans="1:6" ht="15">
      <c r="A33" s="49"/>
      <c r="B33" s="29"/>
      <c r="C33" s="202" t="s">
        <v>360</v>
      </c>
      <c r="D33" s="68"/>
      <c r="E33" s="68"/>
      <c r="F33" s="68"/>
    </row>
    <row r="34" spans="1:6" ht="15">
      <c r="A34" s="49"/>
      <c r="B34" s="49"/>
      <c r="C34" s="49"/>
      <c r="D34" s="49"/>
      <c r="E34" s="49"/>
      <c r="F34" s="49"/>
    </row>
    <row r="35" spans="1:6" ht="15">
      <c r="A35" s="49"/>
      <c r="B35" s="346" t="s">
        <v>414</v>
      </c>
      <c r="C35" s="346"/>
      <c r="D35" s="346"/>
      <c r="E35" s="346"/>
      <c r="F35" s="346"/>
    </row>
    <row r="36" spans="1:6" ht="15">
      <c r="A36" s="49"/>
      <c r="B36" s="49"/>
      <c r="C36" s="49"/>
      <c r="D36" s="49"/>
      <c r="E36" s="49"/>
      <c r="F36" s="49"/>
    </row>
    <row r="37" spans="1:6" ht="51">
      <c r="A37" s="49"/>
      <c r="B37" s="68" t="s">
        <v>30</v>
      </c>
      <c r="C37" s="68" t="s">
        <v>0</v>
      </c>
      <c r="D37" s="68" t="s">
        <v>416</v>
      </c>
      <c r="E37" s="68" t="s">
        <v>417</v>
      </c>
      <c r="F37" s="68" t="s">
        <v>366</v>
      </c>
    </row>
    <row r="38" spans="1:6" ht="15">
      <c r="A38" s="49"/>
      <c r="B38" s="68">
        <v>1</v>
      </c>
      <c r="C38" s="68">
        <v>2</v>
      </c>
      <c r="D38" s="68">
        <v>4</v>
      </c>
      <c r="E38" s="68">
        <v>5</v>
      </c>
      <c r="F38" s="68">
        <v>6</v>
      </c>
    </row>
    <row r="39" spans="1:6" ht="15">
      <c r="A39" s="49"/>
      <c r="B39" s="68">
        <v>1</v>
      </c>
      <c r="C39" s="70"/>
      <c r="D39" s="68"/>
      <c r="E39" s="68"/>
      <c r="F39" s="8"/>
    </row>
    <row r="40" spans="1:6" ht="15">
      <c r="A40" s="49"/>
      <c r="B40" s="29"/>
      <c r="C40" s="68" t="s">
        <v>360</v>
      </c>
      <c r="D40" s="68" t="s">
        <v>14</v>
      </c>
      <c r="E40" s="68" t="s">
        <v>14</v>
      </c>
      <c r="F40" s="178">
        <f>SUM(F39:F39)</f>
        <v>0</v>
      </c>
    </row>
    <row r="41" spans="1:6" ht="15">
      <c r="A41" s="49"/>
      <c r="B41" s="49"/>
      <c r="C41" s="49"/>
      <c r="D41" s="49"/>
      <c r="E41" s="49"/>
      <c r="F41" s="49"/>
    </row>
    <row r="42" spans="1:6" ht="15">
      <c r="A42" s="49"/>
      <c r="B42" s="370" t="s">
        <v>422</v>
      </c>
      <c r="C42" s="370"/>
      <c r="D42" s="370"/>
      <c r="E42" s="370"/>
      <c r="F42" s="370"/>
    </row>
    <row r="43" spans="1:6" ht="15">
      <c r="A43" s="49"/>
      <c r="B43" s="49"/>
      <c r="C43" s="49"/>
      <c r="D43" s="49"/>
      <c r="E43" s="49"/>
      <c r="F43" s="49"/>
    </row>
    <row r="44" spans="1:6" ht="38.25">
      <c r="A44" s="49"/>
      <c r="B44" s="68" t="s">
        <v>30</v>
      </c>
      <c r="C44" s="200" t="s">
        <v>0</v>
      </c>
      <c r="D44" s="68" t="s">
        <v>423</v>
      </c>
      <c r="E44" s="68" t="s">
        <v>424</v>
      </c>
      <c r="F44" s="68" t="s">
        <v>425</v>
      </c>
    </row>
    <row r="45" spans="1:6" ht="15">
      <c r="A45" s="49"/>
      <c r="B45" s="68">
        <v>1</v>
      </c>
      <c r="C45" s="200">
        <v>2</v>
      </c>
      <c r="D45" s="68">
        <v>3</v>
      </c>
      <c r="E45" s="68">
        <v>4</v>
      </c>
      <c r="F45" s="68">
        <v>5</v>
      </c>
    </row>
    <row r="46" spans="1:6" ht="15">
      <c r="A46" s="49"/>
      <c r="B46" s="29"/>
      <c r="C46" s="200"/>
      <c r="D46" s="29"/>
      <c r="E46" s="29"/>
      <c r="F46" s="29"/>
    </row>
    <row r="47" spans="1:6" ht="15">
      <c r="A47" s="49"/>
      <c r="B47" s="29"/>
      <c r="C47" s="202" t="s">
        <v>360</v>
      </c>
      <c r="D47" s="68" t="s">
        <v>14</v>
      </c>
      <c r="E47" s="68" t="s">
        <v>14</v>
      </c>
      <c r="F47" s="68"/>
    </row>
    <row r="48" spans="1:6" ht="15">
      <c r="A48" s="49"/>
      <c r="B48" s="49"/>
      <c r="C48" s="49"/>
      <c r="D48" s="49"/>
      <c r="E48" s="49"/>
      <c r="F48" s="49"/>
    </row>
    <row r="49" spans="1:6" ht="15">
      <c r="A49" s="49"/>
      <c r="B49" s="367" t="s">
        <v>426</v>
      </c>
      <c r="C49" s="367"/>
      <c r="D49" s="367"/>
      <c r="E49" s="367"/>
      <c r="F49" s="367"/>
    </row>
    <row r="50" spans="1:6" ht="15">
      <c r="A50" s="49"/>
      <c r="B50" s="49"/>
      <c r="C50" s="49"/>
      <c r="D50" s="49"/>
      <c r="E50" s="49"/>
      <c r="F50" s="49"/>
    </row>
    <row r="51" spans="1:6" ht="38.25">
      <c r="A51" s="49"/>
      <c r="B51" s="68" t="s">
        <v>30</v>
      </c>
      <c r="C51" s="200" t="s">
        <v>362</v>
      </c>
      <c r="D51" s="68" t="s">
        <v>427</v>
      </c>
      <c r="E51" s="68" t="s">
        <v>428</v>
      </c>
      <c r="F51" s="68" t="s">
        <v>429</v>
      </c>
    </row>
    <row r="52" spans="1:6" ht="15">
      <c r="A52" s="49"/>
      <c r="B52" s="68">
        <v>1</v>
      </c>
      <c r="C52" s="200">
        <v>2</v>
      </c>
      <c r="D52" s="68">
        <v>3</v>
      </c>
      <c r="E52" s="68">
        <v>4</v>
      </c>
      <c r="F52" s="68">
        <v>5</v>
      </c>
    </row>
    <row r="53" spans="1:9" ht="15">
      <c r="A53" s="49"/>
      <c r="B53" s="68"/>
      <c r="C53" s="228"/>
      <c r="D53" s="68"/>
      <c r="E53" s="68"/>
      <c r="F53" s="168"/>
      <c r="I53" s="230"/>
    </row>
    <row r="54" spans="1:9" ht="15">
      <c r="A54" s="49"/>
      <c r="B54" s="68"/>
      <c r="C54" s="228"/>
      <c r="D54" s="68"/>
      <c r="E54" s="68"/>
      <c r="F54" s="168"/>
      <c r="I54" s="230"/>
    </row>
    <row r="55" spans="1:9" ht="15">
      <c r="A55" s="49"/>
      <c r="B55" s="68"/>
      <c r="C55" s="253"/>
      <c r="D55" s="68"/>
      <c r="E55" s="68"/>
      <c r="F55" s="268"/>
      <c r="I55" s="254"/>
    </row>
    <row r="56" spans="1:9" ht="15">
      <c r="A56" s="49"/>
      <c r="B56" s="68"/>
      <c r="C56" s="253"/>
      <c r="D56" s="68"/>
      <c r="E56" s="68"/>
      <c r="F56" s="268"/>
      <c r="I56" s="254"/>
    </row>
    <row r="57" spans="1:9" ht="15">
      <c r="A57" s="49"/>
      <c r="B57" s="68"/>
      <c r="C57" s="253"/>
      <c r="D57" s="68"/>
      <c r="E57" s="68"/>
      <c r="F57" s="268"/>
      <c r="I57" s="254"/>
    </row>
    <row r="58" spans="1:9" ht="15">
      <c r="A58" s="49"/>
      <c r="B58" s="68"/>
      <c r="C58" s="228"/>
      <c r="D58" s="68"/>
      <c r="E58" s="68"/>
      <c r="F58" s="268"/>
      <c r="I58" s="230"/>
    </row>
    <row r="59" spans="1:9" ht="15">
      <c r="A59" s="49"/>
      <c r="B59" s="68"/>
      <c r="C59" s="228"/>
      <c r="D59" s="68"/>
      <c r="E59" s="68"/>
      <c r="F59" s="168"/>
      <c r="I59" s="230"/>
    </row>
    <row r="60" spans="1:9" ht="15">
      <c r="A60" s="49"/>
      <c r="B60" s="68"/>
      <c r="C60" s="228"/>
      <c r="D60" s="68"/>
      <c r="E60" s="68"/>
      <c r="F60" s="168"/>
      <c r="I60" s="230"/>
    </row>
    <row r="61" spans="1:9" ht="15">
      <c r="A61" s="49"/>
      <c r="B61" s="68"/>
      <c r="C61" s="228"/>
      <c r="D61" s="68"/>
      <c r="E61" s="68"/>
      <c r="F61" s="168"/>
      <c r="I61" s="230"/>
    </row>
    <row r="62" spans="1:9" ht="15">
      <c r="A62" s="49"/>
      <c r="B62" s="68"/>
      <c r="C62" s="228"/>
      <c r="D62" s="68"/>
      <c r="E62" s="68"/>
      <c r="F62" s="168"/>
      <c r="I62" s="230"/>
    </row>
    <row r="63" spans="1:9" ht="15">
      <c r="A63" s="49"/>
      <c r="B63" s="68"/>
      <c r="C63" s="228"/>
      <c r="D63" s="68"/>
      <c r="E63" s="68"/>
      <c r="F63" s="168"/>
      <c r="I63" s="230"/>
    </row>
    <row r="64" spans="1:9" ht="15">
      <c r="A64" s="49"/>
      <c r="B64" s="68"/>
      <c r="C64" s="228"/>
      <c r="D64" s="68"/>
      <c r="E64" s="68"/>
      <c r="F64" s="168"/>
      <c r="I64" s="230"/>
    </row>
    <row r="65" spans="1:9" ht="15">
      <c r="A65" s="49"/>
      <c r="B65" s="68"/>
      <c r="C65" s="228"/>
      <c r="D65" s="68"/>
      <c r="E65" s="68"/>
      <c r="F65" s="168"/>
      <c r="I65" s="230"/>
    </row>
    <row r="66" spans="1:9" ht="15">
      <c r="A66" s="49"/>
      <c r="B66" s="68"/>
      <c r="C66" s="228"/>
      <c r="D66" s="68"/>
      <c r="E66" s="68"/>
      <c r="F66" s="168"/>
      <c r="I66" s="230"/>
    </row>
    <row r="67" spans="1:9" ht="15">
      <c r="A67" s="49"/>
      <c r="B67" s="68"/>
      <c r="C67" s="253"/>
      <c r="D67" s="68"/>
      <c r="E67" s="68"/>
      <c r="F67" s="168"/>
      <c r="I67" s="254"/>
    </row>
    <row r="68" spans="1:9" ht="15">
      <c r="A68" s="49"/>
      <c r="B68" s="29"/>
      <c r="C68" s="202" t="s">
        <v>360</v>
      </c>
      <c r="D68" s="68" t="s">
        <v>14</v>
      </c>
      <c r="E68" s="68" t="s">
        <v>14</v>
      </c>
      <c r="F68" s="208">
        <f>SUM(F53:F67)</f>
        <v>0</v>
      </c>
      <c r="I68" s="182"/>
    </row>
    <row r="69" spans="1:6" ht="15">
      <c r="A69" s="49"/>
      <c r="B69" s="49"/>
      <c r="C69" s="49"/>
      <c r="D69" s="49"/>
      <c r="E69" s="49"/>
      <c r="F69" s="180"/>
    </row>
    <row r="70" spans="1:6" ht="15">
      <c r="A70" s="49"/>
      <c r="B70" s="346" t="s">
        <v>434</v>
      </c>
      <c r="C70" s="346"/>
      <c r="D70" s="346"/>
      <c r="E70" s="346"/>
      <c r="F70" s="346"/>
    </row>
    <row r="71" spans="1:6" ht="15">
      <c r="A71" s="49"/>
      <c r="B71" s="49"/>
      <c r="C71" s="49"/>
      <c r="D71" s="49"/>
      <c r="E71" s="49"/>
      <c r="F71" s="49"/>
    </row>
    <row r="72" spans="1:6" ht="51">
      <c r="A72" s="49"/>
      <c r="B72" s="68" t="s">
        <v>30</v>
      </c>
      <c r="C72" s="341" t="s">
        <v>362</v>
      </c>
      <c r="D72" s="343"/>
      <c r="E72" s="68" t="s">
        <v>435</v>
      </c>
      <c r="F72" s="68" t="s">
        <v>436</v>
      </c>
    </row>
    <row r="73" spans="1:6" ht="15">
      <c r="A73" s="49"/>
      <c r="B73" s="68">
        <v>1</v>
      </c>
      <c r="C73" s="341">
        <v>2</v>
      </c>
      <c r="D73" s="343"/>
      <c r="E73" s="68">
        <v>3</v>
      </c>
      <c r="F73" s="68">
        <v>4</v>
      </c>
    </row>
    <row r="74" spans="1:6" ht="15">
      <c r="A74" s="49"/>
      <c r="B74" s="68">
        <v>1</v>
      </c>
      <c r="C74" s="336"/>
      <c r="D74" s="338"/>
      <c r="E74" s="68"/>
      <c r="F74" s="8"/>
    </row>
    <row r="75" spans="1:6" ht="15">
      <c r="A75" s="49"/>
      <c r="B75" s="68">
        <v>2</v>
      </c>
      <c r="C75" s="336"/>
      <c r="D75" s="338"/>
      <c r="E75" s="68"/>
      <c r="F75" s="8"/>
    </row>
    <row r="76" spans="1:6" ht="15">
      <c r="A76" s="49"/>
      <c r="B76" s="68">
        <v>4</v>
      </c>
      <c r="C76" s="336"/>
      <c r="D76" s="338"/>
      <c r="E76" s="68"/>
      <c r="F76" s="8"/>
    </row>
    <row r="77" spans="1:8" ht="15">
      <c r="A77" s="49"/>
      <c r="B77" s="29"/>
      <c r="C77" s="329" t="s">
        <v>360</v>
      </c>
      <c r="D77" s="331"/>
      <c r="E77" s="68" t="s">
        <v>14</v>
      </c>
      <c r="F77" s="167">
        <f>SUM(F74:F76)</f>
        <v>0</v>
      </c>
      <c r="H77" s="35"/>
    </row>
    <row r="78" spans="1:6" ht="15">
      <c r="A78" s="49"/>
      <c r="B78" s="49"/>
      <c r="C78" s="49"/>
      <c r="D78" s="49"/>
      <c r="E78" s="49"/>
      <c r="F78" s="49"/>
    </row>
    <row r="79" spans="1:6" ht="15">
      <c r="A79" s="49"/>
      <c r="B79" s="367" t="s">
        <v>445</v>
      </c>
      <c r="C79" s="367"/>
      <c r="D79" s="367"/>
      <c r="E79" s="367"/>
      <c r="F79" s="367"/>
    </row>
    <row r="80" spans="1:6" ht="15">
      <c r="A80" s="49"/>
      <c r="B80" s="49"/>
      <c r="C80" s="49"/>
      <c r="D80" s="49"/>
      <c r="E80" s="49"/>
      <c r="F80" s="49"/>
    </row>
    <row r="81" spans="1:10" ht="51">
      <c r="A81" s="49"/>
      <c r="B81" s="68" t="s">
        <v>30</v>
      </c>
      <c r="C81" s="200" t="s">
        <v>362</v>
      </c>
      <c r="D81" s="68" t="s">
        <v>423</v>
      </c>
      <c r="E81" s="68" t="s">
        <v>446</v>
      </c>
      <c r="F81" s="68" t="s">
        <v>413</v>
      </c>
      <c r="I81" s="182"/>
      <c r="J81" s="182"/>
    </row>
    <row r="82" spans="1:10" ht="15">
      <c r="A82" s="49"/>
      <c r="B82" s="68">
        <v>1</v>
      </c>
      <c r="C82" s="200">
        <v>2</v>
      </c>
      <c r="D82" s="68">
        <v>3</v>
      </c>
      <c r="E82" s="68">
        <v>4</v>
      </c>
      <c r="F82" s="68">
        <v>5</v>
      </c>
      <c r="I82" s="182"/>
      <c r="J82" s="182"/>
    </row>
    <row r="83" spans="1:10" ht="15">
      <c r="A83" s="49"/>
      <c r="B83" s="68">
        <v>1</v>
      </c>
      <c r="C83" s="201"/>
      <c r="D83" s="47"/>
      <c r="E83" s="47"/>
      <c r="F83" s="8">
        <v>0</v>
      </c>
      <c r="I83" s="183"/>
      <c r="J83" s="182"/>
    </row>
    <row r="84" spans="1:6" ht="15">
      <c r="A84" s="49"/>
      <c r="B84" s="29"/>
      <c r="C84" s="202" t="s">
        <v>360</v>
      </c>
      <c r="D84" s="68" t="s">
        <v>14</v>
      </c>
      <c r="E84" s="68" t="s">
        <v>14</v>
      </c>
      <c r="F84" s="179">
        <f>SUM(F83:F83)</f>
        <v>0</v>
      </c>
    </row>
    <row r="85" spans="1:6" ht="15">
      <c r="A85" s="49"/>
      <c r="B85" s="49"/>
      <c r="C85" s="49"/>
      <c r="D85" s="49"/>
      <c r="E85" s="49"/>
      <c r="F85" s="49"/>
    </row>
    <row r="86" spans="1:6" ht="15">
      <c r="A86" s="49"/>
      <c r="B86" s="49"/>
      <c r="C86" s="49"/>
      <c r="D86" s="49"/>
      <c r="E86" s="49"/>
      <c r="F86" s="49"/>
    </row>
    <row r="87" spans="1:6" ht="15">
      <c r="A87" s="49"/>
      <c r="B87" s="49"/>
      <c r="C87" s="49"/>
      <c r="D87" s="49"/>
      <c r="E87" s="49"/>
      <c r="F87" s="49"/>
    </row>
    <row r="88" spans="1:6" ht="15">
      <c r="A88" s="49"/>
      <c r="B88" s="49"/>
      <c r="C88" s="49"/>
      <c r="D88" s="49"/>
      <c r="E88" s="49"/>
      <c r="F88" s="49"/>
    </row>
    <row r="89" spans="1:6" ht="15">
      <c r="A89" s="49"/>
      <c r="B89" s="49"/>
      <c r="C89" s="49"/>
      <c r="D89" s="49"/>
      <c r="E89" s="49"/>
      <c r="F89" s="49"/>
    </row>
    <row r="90" spans="1:6" ht="15">
      <c r="A90" s="49"/>
      <c r="B90" s="49"/>
      <c r="C90" s="49"/>
      <c r="D90" s="49"/>
      <c r="E90" s="49"/>
      <c r="F90" s="49"/>
    </row>
    <row r="91" spans="1:6" ht="15">
      <c r="A91" s="49"/>
      <c r="B91" s="49"/>
      <c r="C91" s="49"/>
      <c r="D91" s="49"/>
      <c r="E91" s="49"/>
      <c r="F91" s="49"/>
    </row>
    <row r="92" spans="1:6" ht="15">
      <c r="A92" s="49"/>
      <c r="B92" s="49"/>
      <c r="C92" s="49"/>
      <c r="D92" s="49"/>
      <c r="E92" s="49"/>
      <c r="F92" s="49"/>
    </row>
    <row r="93" spans="1:6" ht="15">
      <c r="A93" s="49"/>
      <c r="B93" s="49"/>
      <c r="C93" s="49"/>
      <c r="D93" s="49"/>
      <c r="E93" s="49"/>
      <c r="F93" s="49"/>
    </row>
    <row r="94" spans="1:6" ht="15">
      <c r="A94" s="49"/>
      <c r="B94" s="49"/>
      <c r="C94" s="49"/>
      <c r="D94" s="49"/>
      <c r="E94" s="49"/>
      <c r="F94" s="49"/>
    </row>
    <row r="95" spans="1:6" ht="15">
      <c r="A95" s="49"/>
      <c r="B95" s="49"/>
      <c r="C95" s="49"/>
      <c r="D95" s="49"/>
      <c r="E95" s="49"/>
      <c r="F95" s="49"/>
    </row>
    <row r="96" spans="2:6" ht="15">
      <c r="B96" s="196"/>
      <c r="C96" s="196"/>
      <c r="D96" s="196"/>
      <c r="E96" s="196"/>
      <c r="F96" s="196"/>
    </row>
    <row r="97" spans="2:6" ht="15">
      <c r="B97" s="196"/>
      <c r="C97" s="196"/>
      <c r="D97" s="196"/>
      <c r="E97" s="196"/>
      <c r="F97" s="196"/>
    </row>
    <row r="98" spans="2:6" ht="15">
      <c r="B98" s="196"/>
      <c r="C98" s="196"/>
      <c r="D98" s="196"/>
      <c r="E98" s="196"/>
      <c r="F98" s="196"/>
    </row>
    <row r="99" spans="2:6" ht="15">
      <c r="B99" s="196"/>
      <c r="C99" s="196"/>
      <c r="D99" s="196"/>
      <c r="E99" s="196"/>
      <c r="F99" s="196"/>
    </row>
    <row r="100" spans="2:6" ht="15">
      <c r="B100" s="196"/>
      <c r="C100" s="196"/>
      <c r="D100" s="196"/>
      <c r="E100" s="196"/>
      <c r="F100" s="196"/>
    </row>
    <row r="101" spans="2:6" ht="15">
      <c r="B101" s="196"/>
      <c r="C101" s="196"/>
      <c r="D101" s="196"/>
      <c r="E101" s="196"/>
      <c r="F101" s="196"/>
    </row>
    <row r="102" spans="2:6" ht="15">
      <c r="B102" s="196"/>
      <c r="C102" s="196"/>
      <c r="D102" s="196"/>
      <c r="E102" s="196"/>
      <c r="F102" s="196"/>
    </row>
    <row r="103" spans="2:6" ht="15">
      <c r="B103" s="196"/>
      <c r="C103" s="196"/>
      <c r="D103" s="196"/>
      <c r="E103" s="196"/>
      <c r="F103" s="196"/>
    </row>
    <row r="104" spans="2:6" ht="15">
      <c r="B104" s="196"/>
      <c r="C104" s="196"/>
      <c r="D104" s="196"/>
      <c r="E104" s="196"/>
      <c r="F104" s="196"/>
    </row>
    <row r="105" spans="2:6" ht="15">
      <c r="B105" s="196"/>
      <c r="C105" s="196"/>
      <c r="D105" s="196"/>
      <c r="E105" s="196"/>
      <c r="F105" s="196"/>
    </row>
    <row r="106" spans="2:6" ht="15">
      <c r="B106" s="196"/>
      <c r="C106" s="196"/>
      <c r="D106" s="196"/>
      <c r="E106" s="196"/>
      <c r="F106" s="196"/>
    </row>
    <row r="107" spans="2:6" ht="15">
      <c r="B107" s="196"/>
      <c r="C107" s="196"/>
      <c r="D107" s="196"/>
      <c r="E107" s="196"/>
      <c r="F107" s="196"/>
    </row>
    <row r="108" spans="2:6" ht="15">
      <c r="B108" s="196"/>
      <c r="C108" s="196"/>
      <c r="D108" s="196"/>
      <c r="E108" s="196"/>
      <c r="F108" s="196"/>
    </row>
    <row r="109" spans="2:6" ht="15">
      <c r="B109" s="196"/>
      <c r="C109" s="196"/>
      <c r="D109" s="196"/>
      <c r="E109" s="196"/>
      <c r="F109" s="196"/>
    </row>
    <row r="110" spans="2:6" ht="15">
      <c r="B110" s="196"/>
      <c r="C110" s="196"/>
      <c r="D110" s="196"/>
      <c r="E110" s="196"/>
      <c r="F110" s="196"/>
    </row>
    <row r="111" spans="2:6" ht="15">
      <c r="B111" s="196"/>
      <c r="C111" s="196"/>
      <c r="D111" s="196"/>
      <c r="E111" s="196"/>
      <c r="F111" s="196"/>
    </row>
    <row r="112" spans="2:6" ht="15">
      <c r="B112" s="196"/>
      <c r="C112" s="196"/>
      <c r="D112" s="196"/>
      <c r="E112" s="196"/>
      <c r="F112" s="196"/>
    </row>
    <row r="113" spans="2:6" ht="15">
      <c r="B113" s="196"/>
      <c r="C113" s="196"/>
      <c r="D113" s="196"/>
      <c r="E113" s="196"/>
      <c r="F113" s="196"/>
    </row>
    <row r="114" spans="2:6" ht="15">
      <c r="B114" s="196"/>
      <c r="C114" s="196"/>
      <c r="D114" s="196"/>
      <c r="E114" s="196"/>
      <c r="F114" s="196"/>
    </row>
    <row r="115" spans="2:6" ht="15">
      <c r="B115" s="196"/>
      <c r="C115" s="196"/>
      <c r="D115" s="196"/>
      <c r="E115" s="196"/>
      <c r="F115" s="196"/>
    </row>
    <row r="116" spans="2:6" ht="15">
      <c r="B116" s="196"/>
      <c r="C116" s="196"/>
      <c r="D116" s="196"/>
      <c r="E116" s="196"/>
      <c r="F116" s="196"/>
    </row>
    <row r="117" spans="2:6" ht="15">
      <c r="B117" s="196"/>
      <c r="C117" s="196"/>
      <c r="D117" s="196"/>
      <c r="E117" s="196"/>
      <c r="F117" s="196"/>
    </row>
    <row r="118" spans="2:6" ht="15">
      <c r="B118" s="196"/>
      <c r="C118" s="196"/>
      <c r="D118" s="196"/>
      <c r="E118" s="196"/>
      <c r="F118" s="196"/>
    </row>
    <row r="119" spans="2:6" ht="15">
      <c r="B119" s="196"/>
      <c r="C119" s="196"/>
      <c r="D119" s="196"/>
      <c r="E119" s="196"/>
      <c r="F119" s="196"/>
    </row>
    <row r="120" spans="2:6" ht="15">
      <c r="B120" s="196"/>
      <c r="C120" s="196"/>
      <c r="D120" s="196"/>
      <c r="E120" s="196"/>
      <c r="F120" s="196"/>
    </row>
    <row r="121" spans="2:6" ht="15">
      <c r="B121" s="196"/>
      <c r="C121" s="196"/>
      <c r="D121" s="196"/>
      <c r="E121" s="196"/>
      <c r="F121" s="196"/>
    </row>
    <row r="122" spans="2:6" ht="15">
      <c r="B122" s="196"/>
      <c r="C122" s="196"/>
      <c r="D122" s="196"/>
      <c r="E122" s="196"/>
      <c r="F122" s="196"/>
    </row>
    <row r="123" spans="2:6" ht="15">
      <c r="B123" s="196"/>
      <c r="C123" s="196"/>
      <c r="D123" s="196"/>
      <c r="E123" s="196"/>
      <c r="F123" s="196"/>
    </row>
  </sheetData>
  <sheetProtection/>
  <mergeCells count="23">
    <mergeCell ref="B2:F2"/>
    <mergeCell ref="B4:C4"/>
    <mergeCell ref="D4:F4"/>
    <mergeCell ref="B5:C5"/>
    <mergeCell ref="D5:F5"/>
    <mergeCell ref="B16:F16"/>
    <mergeCell ref="C73:D73"/>
    <mergeCell ref="B18:C18"/>
    <mergeCell ref="D18:F18"/>
    <mergeCell ref="B19:C19"/>
    <mergeCell ref="D19:F19"/>
    <mergeCell ref="B21:F21"/>
    <mergeCell ref="B28:F28"/>
    <mergeCell ref="C74:D74"/>
    <mergeCell ref="C75:D75"/>
    <mergeCell ref="C76:D76"/>
    <mergeCell ref="C77:D77"/>
    <mergeCell ref="B79:F79"/>
    <mergeCell ref="B35:F35"/>
    <mergeCell ref="B42:F42"/>
    <mergeCell ref="B49:F49"/>
    <mergeCell ref="B70:F70"/>
    <mergeCell ref="C72:D72"/>
  </mergeCells>
  <printOptions/>
  <pageMargins left="0.7" right="0.7" top="0.75" bottom="0.75" header="0.3" footer="0.3"/>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2021-01-12T10:48:28Z</dcterms:modified>
  <cp:category/>
  <cp:version/>
  <cp:contentType/>
  <cp:contentStatus/>
</cp:coreProperties>
</file>